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1405"/>
  <workbookPr date1904="1" showInkAnnotation="0" autoCompressPictures="0"/>
  <bookViews>
    <workbookView xWindow="18120" yWindow="0" windowWidth="24460" windowHeight="26820" tabRatio="500" activeTab="1"/>
  </bookViews>
  <sheets>
    <sheet name="Summary" sheetId="1" r:id="rId1"/>
    <sheet name="By Region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55" i="2" l="1"/>
  <c r="D157" i="2"/>
  <c r="D158" i="2"/>
  <c r="D114" i="2"/>
  <c r="D119" i="2"/>
  <c r="D120" i="2"/>
  <c r="D60" i="2"/>
  <c r="D65" i="2"/>
  <c r="D66" i="2"/>
  <c r="F179" i="2"/>
  <c r="C181" i="2"/>
  <c r="C180" i="2"/>
  <c r="E181" i="2"/>
  <c r="F180" i="2"/>
  <c r="F178" i="2"/>
  <c r="D178" i="2"/>
  <c r="E162" i="2"/>
  <c r="D162" i="2"/>
  <c r="C145" i="2"/>
  <c r="C165" i="2"/>
  <c r="F146" i="2"/>
  <c r="C164" i="2"/>
  <c r="E165" i="2"/>
  <c r="F165" i="2"/>
  <c r="F164" i="2"/>
  <c r="F162" i="2"/>
  <c r="E135" i="2"/>
  <c r="E136" i="2"/>
  <c r="E138" i="2"/>
  <c r="F107" i="2"/>
  <c r="C137" i="2"/>
  <c r="C124" i="2"/>
  <c r="C138" i="2"/>
  <c r="F138" i="2"/>
  <c r="F137" i="2"/>
  <c r="F136" i="2"/>
  <c r="F135" i="2"/>
  <c r="E86" i="2"/>
  <c r="E85" i="2"/>
  <c r="E88" i="2"/>
  <c r="F20" i="2"/>
  <c r="F31" i="2"/>
  <c r="C87" i="2"/>
  <c r="F87" i="2"/>
  <c r="C74" i="2"/>
  <c r="C88" i="2"/>
  <c r="F88" i="2"/>
  <c r="D85" i="2"/>
  <c r="F86" i="2"/>
  <c r="F85" i="2"/>
  <c r="F128" i="1"/>
  <c r="F129" i="1"/>
  <c r="E129" i="1"/>
  <c r="E128" i="1"/>
  <c r="E126" i="1"/>
  <c r="E125" i="1"/>
  <c r="E124" i="1"/>
  <c r="E123" i="1"/>
  <c r="D129" i="1"/>
  <c r="D128" i="1"/>
  <c r="D126" i="1"/>
  <c r="D125" i="1"/>
  <c r="D124" i="1"/>
  <c r="D123" i="1"/>
  <c r="C129" i="1"/>
  <c r="C128" i="1"/>
  <c r="C126" i="1"/>
  <c r="C125" i="1"/>
  <c r="C124" i="1"/>
  <c r="C123" i="1"/>
  <c r="B113" i="1"/>
  <c r="B110" i="1"/>
  <c r="B115" i="1"/>
  <c r="B111" i="1"/>
  <c r="B112" i="1"/>
  <c r="B116" i="1"/>
  <c r="E49" i="1"/>
  <c r="E37" i="1"/>
  <c r="B106" i="1"/>
</calcChain>
</file>

<file path=xl/sharedStrings.xml><?xml version="1.0" encoding="utf-8"?>
<sst xmlns="http://schemas.openxmlformats.org/spreadsheetml/2006/main" count="442" uniqueCount="218">
  <si>
    <t>Non Member Volunteers</t>
    <phoneticPr fontId="5" type="noConversion"/>
  </si>
  <si>
    <t>Member &amp; Former Member Volunteers</t>
    <phoneticPr fontId="5" type="noConversion"/>
  </si>
  <si>
    <t>Total Volunteers</t>
    <phoneticPr fontId="5" type="noConversion"/>
  </si>
  <si>
    <t>Total No. of Events (Brevets &amp; Populaires)</t>
    <phoneticPr fontId="5" type="noConversion"/>
  </si>
  <si>
    <t xml:space="preserve"> - Regional member numbers do not add up to total member numbers as we have 24 members</t>
    <phoneticPr fontId="5" type="noConversion"/>
  </si>
  <si>
    <t xml:space="preserve"> - Information and numbers are manually compiled from information on the website, there </t>
    <phoneticPr fontId="5" type="noConversion"/>
  </si>
  <si>
    <t>may some minor errors however these should not be statistically significant.</t>
    <phoneticPr fontId="5" type="noConversion"/>
  </si>
  <si>
    <t>Total No.of club members in all regions *</t>
    <phoneticPr fontId="5" type="noConversion"/>
  </si>
  <si>
    <t>* Does not include non resident club members</t>
    <phoneticPr fontId="5" type="noConversion"/>
  </si>
  <si>
    <t>LM, VI, SI, Peace Region</t>
    <phoneticPr fontId="5" type="noConversion"/>
  </si>
  <si>
    <t>Van. Island</t>
    <phoneticPr fontId="5" type="noConversion"/>
  </si>
  <si>
    <t>S. Interior</t>
    <phoneticPr fontId="5" type="noConversion"/>
  </si>
  <si>
    <t>Peace</t>
    <phoneticPr fontId="5" type="noConversion"/>
  </si>
  <si>
    <t>L.Mainland</t>
    <phoneticPr fontId="5" type="noConversion"/>
  </si>
  <si>
    <t>Total No.of club members in region</t>
    <phoneticPr fontId="5" type="noConversion"/>
  </si>
  <si>
    <t>Summary by Region</t>
    <phoneticPr fontId="5" type="noConversion"/>
  </si>
  <si>
    <t>(includes volunteers &amp; organizers)</t>
    <phoneticPr fontId="5" type="noConversion"/>
  </si>
  <si>
    <t>Total</t>
    <phoneticPr fontId="5" type="noConversion"/>
  </si>
  <si>
    <t>No. of members not volunteering in 2011</t>
    <phoneticPr fontId="5" type="noConversion"/>
  </si>
  <si>
    <t>% of members not volunteering in 2011</t>
    <phoneticPr fontId="5" type="noConversion"/>
  </si>
  <si>
    <t>* 70 people volunteered for 104 volunteer shifts</t>
    <phoneticPr fontId="5" type="noConversion"/>
  </si>
  <si>
    <t>Members &amp; Inactive or Former Members</t>
    <phoneticPr fontId="5" type="noConversion"/>
  </si>
  <si>
    <t>Total No.of club members in region</t>
    <phoneticPr fontId="5" type="noConversion"/>
  </si>
  <si>
    <t>4 members in the region</t>
    <phoneticPr fontId="5" type="noConversion"/>
  </si>
  <si>
    <t>100% of the organizing and volunteering done by 1 member</t>
    <phoneticPr fontId="5" type="noConversion"/>
  </si>
  <si>
    <t>Notes:</t>
    <phoneticPr fontId="5" type="noConversion"/>
  </si>
  <si>
    <t>who are not resident in any of the regions. Only one of these volunteered in 2011.</t>
    <phoneticPr fontId="5" type="noConversion"/>
  </si>
  <si>
    <t>24 people volunteered 2 times</t>
    <phoneticPr fontId="5" type="noConversion"/>
  </si>
  <si>
    <t>Avg. riders /brevet</t>
    <phoneticPr fontId="5" type="noConversion"/>
  </si>
  <si>
    <t>Avg. riders/populaire</t>
    <phoneticPr fontId="5" type="noConversion"/>
  </si>
  <si>
    <t>Avg. riders/volunteer</t>
    <phoneticPr fontId="5" type="noConversion"/>
  </si>
  <si>
    <t>Avg. riders/organizer</t>
    <phoneticPr fontId="5" type="noConversion"/>
  </si>
  <si>
    <t>1 person organized 1 time and volunteered 4 times</t>
    <phoneticPr fontId="5" type="noConversion"/>
  </si>
  <si>
    <t>1 person volunteered 4 times</t>
    <phoneticPr fontId="5" type="noConversion"/>
  </si>
  <si>
    <t>8 people volunteered 3 times</t>
    <phoneticPr fontId="5" type="noConversion"/>
  </si>
  <si>
    <t>7 people volunteered 2 times</t>
    <phoneticPr fontId="5" type="noConversion"/>
  </si>
  <si>
    <t>1 person organized 3 times and volunteered 3 times</t>
    <phoneticPr fontId="5" type="noConversion"/>
  </si>
  <si>
    <t>1 person organized 3 times and volunteered 1 time</t>
    <phoneticPr fontId="5" type="noConversion"/>
  </si>
  <si>
    <t>1 person organized 3 times and volunteered 2 times</t>
    <phoneticPr fontId="5" type="noConversion"/>
  </si>
  <si>
    <t>2 person organized 2 times and volunteered 2 times</t>
    <phoneticPr fontId="5" type="noConversion"/>
  </si>
  <si>
    <t>1 person organized 6 times</t>
    <phoneticPr fontId="5" type="noConversion"/>
  </si>
  <si>
    <t>1 person organized 2 times and volunteered 1 time</t>
    <phoneticPr fontId="5" type="noConversion"/>
  </si>
  <si>
    <t>Wim Kok organized all rides for the Peace Region</t>
    <phoneticPr fontId="5" type="noConversion"/>
  </si>
  <si>
    <t>Non Members</t>
    <phoneticPr fontId="5" type="noConversion"/>
  </si>
  <si>
    <t>Hell Week (4 brevets), 3 x 200km, 2 Populaires, Fleche, 3 Ultras</t>
    <phoneticPr fontId="5" type="noConversion"/>
  </si>
  <si>
    <t xml:space="preserve">Spring Series (4 brevets), Summer Series (4 brevets), Hell Week (4 brevets), 2 x 200km, </t>
    <phoneticPr fontId="5" type="noConversion"/>
  </si>
  <si>
    <t>3 Populaires, 1 Ultra</t>
  </si>
  <si>
    <t xml:space="preserve">Spring Series (4 brevets), Summer Series (4 brevets), Make-up Series (2 brevets), </t>
    <phoneticPr fontId="5" type="noConversion"/>
  </si>
  <si>
    <t xml:space="preserve">Total </t>
    <phoneticPr fontId="5" type="noConversion"/>
  </si>
  <si>
    <t>Starters</t>
    <phoneticPr fontId="5" type="noConversion"/>
  </si>
  <si>
    <t>Total Populaires</t>
    <phoneticPr fontId="5" type="noConversion"/>
  </si>
  <si>
    <t>1 person volunteered 5 times</t>
    <phoneticPr fontId="5" type="noConversion"/>
  </si>
  <si>
    <t>1 person organized 5 times</t>
    <phoneticPr fontId="5" type="noConversion"/>
  </si>
  <si>
    <t>1 person organized 4 times</t>
    <phoneticPr fontId="5" type="noConversion"/>
  </si>
  <si>
    <t>2 people organized 2 times and volunteered 1 time</t>
    <phoneticPr fontId="5" type="noConversion"/>
  </si>
  <si>
    <t>2 people organized 1 time and volunteered 2 times</t>
    <phoneticPr fontId="5" type="noConversion"/>
  </si>
  <si>
    <t>2 people volunteered 4 times</t>
    <phoneticPr fontId="5" type="noConversion"/>
  </si>
  <si>
    <t>Region: Vancouver Island</t>
    <phoneticPr fontId="5" type="noConversion"/>
  </si>
  <si>
    <t>Region: Southern Interior</t>
    <phoneticPr fontId="5" type="noConversion"/>
  </si>
  <si>
    <t>Region: Peace</t>
    <phoneticPr fontId="5" type="noConversion"/>
  </si>
  <si>
    <t>Spring Series (4 brevets), Make-up Series (4 brevets) 1 Ultra</t>
    <phoneticPr fontId="5" type="noConversion"/>
  </si>
  <si>
    <t>Total Brevets</t>
    <phoneticPr fontId="5" type="noConversion"/>
  </si>
  <si>
    <t>Total Volunteers</t>
    <phoneticPr fontId="5" type="noConversion"/>
  </si>
  <si>
    <t>Total Organizers</t>
    <phoneticPr fontId="5" type="noConversion"/>
  </si>
  <si>
    <t>Spring Series (4 brevets), 3 x 200km, 1 x 300km, 2 Populaires</t>
    <phoneticPr fontId="5" type="noConversion"/>
  </si>
  <si>
    <t>Val White</t>
  </si>
  <si>
    <t>Guido van Duyn</t>
  </si>
  <si>
    <t>Ben Coli</t>
  </si>
  <si>
    <t>Jeff Mudrakoff</t>
  </si>
  <si>
    <t>Ed Person</t>
  </si>
  <si>
    <t>Gary Sparks</t>
  </si>
  <si>
    <t>Alex Pope</t>
    <phoneticPr fontId="5" type="noConversion"/>
  </si>
  <si>
    <t>Keith Fletcher</t>
    <phoneticPr fontId="5" type="noConversion"/>
  </si>
  <si>
    <t>Tracy Barill</t>
    <phoneticPr fontId="5" type="noConversion"/>
  </si>
  <si>
    <t>Danelle Laidlaw (PacPop)</t>
    <phoneticPr fontId="5" type="noConversion"/>
  </si>
  <si>
    <t>Manfred Kuchenmuller</t>
    <phoneticPr fontId="5" type="noConversion"/>
  </si>
  <si>
    <t>Roger Holt</t>
    <phoneticPr fontId="5" type="noConversion"/>
  </si>
  <si>
    <t>Keith Nichol</t>
    <phoneticPr fontId="5" type="noConversion"/>
  </si>
  <si>
    <t>Ken Wright</t>
    <phoneticPr fontId="5" type="noConversion"/>
  </si>
  <si>
    <t>Volunteer Name</t>
    <phoneticPr fontId="5" type="noConversion"/>
  </si>
  <si>
    <t>Organizer Name</t>
    <phoneticPr fontId="5" type="noConversion"/>
  </si>
  <si>
    <t># of Events</t>
    <phoneticPr fontId="5" type="noConversion"/>
  </si>
  <si>
    <t>Mark Ford</t>
    <phoneticPr fontId="5" type="noConversion"/>
  </si>
  <si>
    <t>Total Volunteer Shifts</t>
    <phoneticPr fontId="5" type="noConversion"/>
  </si>
  <si>
    <t xml:space="preserve">Deirdre Arscott </t>
    <phoneticPr fontId="5" type="noConversion"/>
  </si>
  <si>
    <t xml:space="preserve">Jenny Watson </t>
    <phoneticPr fontId="5" type="noConversion"/>
  </si>
  <si>
    <t xml:space="preserve">Phillip Lennox </t>
    <phoneticPr fontId="5" type="noConversion"/>
  </si>
  <si>
    <t>Total Organizers</t>
    <phoneticPr fontId="5" type="noConversion"/>
  </si>
  <si>
    <t>Cheryl Lynch</t>
    <phoneticPr fontId="5" type="noConversion"/>
  </si>
  <si>
    <t>Total Ultra Organizers</t>
    <phoneticPr fontId="5" type="noConversion"/>
  </si>
  <si>
    <t>Lee Ringham (NanPop)</t>
    <phoneticPr fontId="5" type="noConversion"/>
  </si>
  <si>
    <t>Brynne Croy (NYPop)</t>
    <phoneticPr fontId="5" type="noConversion"/>
  </si>
  <si>
    <t>Mike Croy (NYPop)</t>
    <phoneticPr fontId="5" type="noConversion"/>
  </si>
  <si>
    <t>Sigi Palme (WRHellWk)</t>
    <phoneticPr fontId="5" type="noConversion"/>
  </si>
  <si>
    <t>Martin Williams (EdHellWk)</t>
    <phoneticPr fontId="5" type="noConversion"/>
  </si>
  <si>
    <t>BC Randonneurs Volunteer Summary 2011</t>
    <phoneticPr fontId="5" type="noConversion"/>
  </si>
  <si>
    <t>Region: Lower Mainland</t>
    <phoneticPr fontId="5" type="noConversion"/>
  </si>
  <si>
    <t>Jeff Oh</t>
    <phoneticPr fontId="5" type="noConversion"/>
  </si>
  <si>
    <t>John Bates</t>
    <phoneticPr fontId="5" type="noConversion"/>
  </si>
  <si>
    <t>Margaret Moreau</t>
    <phoneticPr fontId="5" type="noConversion"/>
  </si>
  <si>
    <t>Sarah Gallazin</t>
    <phoneticPr fontId="5" type="noConversion"/>
  </si>
  <si>
    <t>John Little</t>
    <phoneticPr fontId="5" type="noConversion"/>
  </si>
  <si>
    <t>Ali Holt (CanPop)</t>
    <phoneticPr fontId="5" type="noConversion"/>
  </si>
  <si>
    <t>Roger Holt (CanPop)</t>
    <phoneticPr fontId="5" type="noConversion"/>
  </si>
  <si>
    <t>Melissa Friessen</t>
    <phoneticPr fontId="5" type="noConversion"/>
  </si>
  <si>
    <t>Scott Gator</t>
    <phoneticPr fontId="5" type="noConversion"/>
  </si>
  <si>
    <t>Danelle Laidlaw</t>
    <phoneticPr fontId="5" type="noConversion"/>
  </si>
  <si>
    <t>Bob Marsh</t>
    <phoneticPr fontId="5" type="noConversion"/>
  </si>
  <si>
    <t>Michel Richard</t>
    <phoneticPr fontId="5" type="noConversion"/>
  </si>
  <si>
    <t>Karen Smith</t>
    <phoneticPr fontId="5" type="noConversion"/>
  </si>
  <si>
    <t>Alex Whitfield</t>
    <phoneticPr fontId="5" type="noConversion"/>
  </si>
  <si>
    <t>Sigi Palme</t>
    <phoneticPr fontId="5" type="noConversion"/>
  </si>
  <si>
    <t>Leona Bailey</t>
  </si>
  <si>
    <t>Wim Kok</t>
    <phoneticPr fontId="5" type="noConversion"/>
  </si>
  <si>
    <t>Bob Goodison</t>
    <phoneticPr fontId="5" type="noConversion"/>
  </si>
  <si>
    <t>Bob Boonstra</t>
    <phoneticPr fontId="5" type="noConversion"/>
  </si>
  <si>
    <t>Richard Blair</t>
    <phoneticPr fontId="5" type="noConversion"/>
  </si>
  <si>
    <t>Susan Goodison</t>
    <phoneticPr fontId="5" type="noConversion"/>
  </si>
  <si>
    <t>Ultra's</t>
    <phoneticPr fontId="5" type="noConversion"/>
  </si>
  <si>
    <t>Shyam Chandran</t>
  </si>
  <si>
    <t>Colin Fingler</t>
  </si>
  <si>
    <t>Keith Fletcher</t>
  </si>
  <si>
    <t>Jaime Guzman</t>
  </si>
  <si>
    <t>Hanif Ladha</t>
  </si>
  <si>
    <t>Alard Malek</t>
  </si>
  <si>
    <t>Malcolm McAuley</t>
  </si>
  <si>
    <t>Maja Willoughby</t>
  </si>
  <si>
    <t>Graham Willoughby</t>
  </si>
  <si>
    <t>Gary Baker</t>
  </si>
  <si>
    <t>Harold Bridge</t>
  </si>
  <si>
    <t>Barbara Gillanders</t>
  </si>
  <si>
    <t>David Gillanders</t>
  </si>
  <si>
    <t>David Kirsop</t>
  </si>
  <si>
    <t>Dan McGuire</t>
  </si>
  <si>
    <t>Alex Pope</t>
  </si>
  <si>
    <t>Susan Allen</t>
  </si>
  <si>
    <t>Ron Himschoot</t>
  </si>
  <si>
    <t xml:space="preserve">Tara Howatt </t>
  </si>
  <si>
    <t>Doug Latornell</t>
  </si>
  <si>
    <t>Sharon Street</t>
  </si>
  <si>
    <t>Sylvia Lee</t>
  </si>
  <si>
    <t>James (Sylvia's friend)</t>
  </si>
  <si>
    <t>Darren MacLachlan</t>
  </si>
  <si>
    <t>Nigel Press</t>
  </si>
  <si>
    <t>Andy Reimer</t>
  </si>
  <si>
    <t>Organizers</t>
    <phoneticPr fontId="5" type="noConversion"/>
  </si>
  <si>
    <t>Jeff Oh</t>
    <phoneticPr fontId="5" type="noConversion"/>
  </si>
  <si>
    <t>Bob LePage</t>
    <phoneticPr fontId="5" type="noConversion"/>
  </si>
  <si>
    <t>Keith Nichol</t>
    <phoneticPr fontId="5" type="noConversion"/>
  </si>
  <si>
    <t>Nigel Press</t>
    <phoneticPr fontId="5" type="noConversion"/>
  </si>
  <si>
    <t>Dug Andrusiuk</t>
  </si>
  <si>
    <t>Kevin Contzen</t>
  </si>
  <si>
    <t>Chris Cullum</t>
  </si>
  <si>
    <t>Allison Voth</t>
  </si>
  <si>
    <t>Larry Voth</t>
  </si>
  <si>
    <t xml:space="preserve">Tracy Barill </t>
  </si>
  <si>
    <t>Kevin Bruce</t>
  </si>
  <si>
    <t>Kevin Bruce</t>
    <phoneticPr fontId="5" type="noConversion"/>
  </si>
  <si>
    <t>Barry Chase</t>
  </si>
  <si>
    <t>Barry Chase</t>
    <phoneticPr fontId="5" type="noConversion"/>
  </si>
  <si>
    <t>Ryan Golbeck</t>
    <phoneticPr fontId="5" type="noConversion"/>
  </si>
  <si>
    <t>David Lach</t>
    <phoneticPr fontId="5" type="noConversion"/>
  </si>
  <si>
    <t>Norm Brodie</t>
  </si>
  <si>
    <t>Will Danicek</t>
  </si>
  <si>
    <t>Cheryl Lynch</t>
  </si>
  <si>
    <t>Paul Mathias,</t>
  </si>
  <si>
    <t>Shiro Ogawa</t>
  </si>
  <si>
    <t>Eric Fergusson</t>
    <phoneticPr fontId="5" type="noConversion"/>
  </si>
  <si>
    <t>Jaye Haworth</t>
    <phoneticPr fontId="5" type="noConversion"/>
  </si>
  <si>
    <t>Lorena Lennox</t>
    <phoneticPr fontId="5" type="noConversion"/>
  </si>
  <si>
    <t>Phillip Lennox</t>
    <phoneticPr fontId="5" type="noConversion"/>
  </si>
  <si>
    <t>Jim Runkel</t>
    <phoneticPr fontId="5" type="noConversion"/>
  </si>
  <si>
    <t>Patrick Wright</t>
    <phoneticPr fontId="5" type="noConversion"/>
  </si>
  <si>
    <t>Stephen Hinde</t>
    <phoneticPr fontId="5" type="noConversion"/>
  </si>
  <si>
    <t>Holland Gidney</t>
    <phoneticPr fontId="5" type="noConversion"/>
  </si>
  <si>
    <t>Stephen Croy</t>
    <phoneticPr fontId="5" type="noConversion"/>
  </si>
  <si>
    <t>Nigel Press</t>
    <phoneticPr fontId="5" type="noConversion"/>
  </si>
  <si>
    <t>Bob Koen</t>
    <phoneticPr fontId="5" type="noConversion"/>
  </si>
  <si>
    <t>Lee Ringham</t>
  </si>
  <si>
    <t>Lee Ringham</t>
    <phoneticPr fontId="5" type="noConversion"/>
  </si>
  <si>
    <t>Patrick Wright</t>
  </si>
  <si>
    <t>Patrick Wright</t>
    <phoneticPr fontId="5" type="noConversion"/>
  </si>
  <si>
    <t>Graham Fishlock</t>
  </si>
  <si>
    <t>Graham Fishlock</t>
    <phoneticPr fontId="5" type="noConversion"/>
  </si>
  <si>
    <t>Cathy Ringham</t>
  </si>
  <si>
    <t xml:space="preserve">Martin Williams </t>
  </si>
  <si>
    <t xml:space="preserve">Amanda Jones </t>
  </si>
  <si>
    <t>Jenny Watson</t>
  </si>
  <si>
    <t xml:space="preserve">Rob Welsh </t>
  </si>
  <si>
    <t>Vik Banerjee</t>
  </si>
  <si>
    <t>Dewain Emrich</t>
  </si>
  <si>
    <t xml:space="preserve">Sharon Williams </t>
  </si>
  <si>
    <t>Brigitte Runkel</t>
  </si>
  <si>
    <t>Joel Runkel</t>
  </si>
  <si>
    <t>Luke Galley</t>
  </si>
  <si>
    <t>Lorraine Nygaard</t>
  </si>
  <si>
    <t>Ivan Andrews</t>
  </si>
  <si>
    <t>Brynne Croy</t>
  </si>
  <si>
    <t>Steve Mahovlic</t>
  </si>
  <si>
    <t>Jim Runkel</t>
    <phoneticPr fontId="5" type="noConversion"/>
  </si>
  <si>
    <t>Lindsay Martin</t>
    <phoneticPr fontId="5" type="noConversion"/>
  </si>
  <si>
    <t>Carol Hinde</t>
  </si>
  <si>
    <t>Stephen Hinde</t>
  </si>
  <si>
    <t>Sophia Leblanc</t>
  </si>
  <si>
    <t>Lorraine Nygaard</t>
    <phoneticPr fontId="5" type="noConversion"/>
  </si>
  <si>
    <t>Stephen Hinde</t>
    <phoneticPr fontId="5" type="noConversion"/>
  </si>
  <si>
    <t>Stephen Croy</t>
    <phoneticPr fontId="5" type="noConversion"/>
  </si>
  <si>
    <t>Paul Croy</t>
    <phoneticPr fontId="5" type="noConversion"/>
  </si>
  <si>
    <t>Dave Macmurchie</t>
    <phoneticPr fontId="5" type="noConversion"/>
  </si>
  <si>
    <t>Mikael Jansson (VicPop)</t>
    <phoneticPr fontId="5" type="noConversion"/>
  </si>
  <si>
    <t>Cecelia Benoit</t>
    <phoneticPr fontId="5" type="noConversion"/>
  </si>
  <si>
    <t>Mike Croy</t>
    <phoneticPr fontId="5" type="noConversion"/>
  </si>
  <si>
    <t>John Dower</t>
    <phoneticPr fontId="5" type="noConversion"/>
  </si>
  <si>
    <t>Shirley Wilson</t>
    <phoneticPr fontId="5" type="noConversion"/>
  </si>
  <si>
    <t>Sheryl Henderson</t>
    <phoneticPr fontId="5" type="noConversion"/>
  </si>
  <si>
    <t>Ali Holt</t>
    <phoneticPr fontId="5" type="noConversion"/>
  </si>
  <si>
    <t>Anja Wilke</t>
    <phoneticPr fontId="5" type="noConversion"/>
  </si>
  <si>
    <t>Jaques Bilinski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</si>
</sst>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Verdana"/>
    </font>
    <font>
      <i/>
      <sz val="10"/>
      <name val="Verdana"/>
    </font>
    <font>
      <b/>
      <i/>
      <sz val="10"/>
      <name val="Verdana"/>
    </font>
    <font>
      <b/>
      <sz val="10"/>
      <name val="Verdana"/>
    </font>
    <font>
      <b/>
      <i/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1" fillId="0" borderId="0" xfId="0" applyFont="1"/>
    <xf numFmtId="1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9"/>
  <sheetViews>
    <sheetView topLeftCell="A126" zoomScale="150" workbookViewId="0"/>
  </sheetViews>
  <sheetFormatPr baseColWidth="10" defaultRowHeight="13" x14ac:dyDescent="0"/>
  <cols>
    <col min="1" max="1" width="20.7109375" customWidth="1"/>
    <col min="2" max="2" width="10.5703125" style="5" customWidth="1"/>
    <col min="3" max="3" width="10.28515625" customWidth="1"/>
    <col min="4" max="4" width="11.42578125" customWidth="1"/>
    <col min="5" max="5" width="8.85546875" style="5" customWidth="1"/>
    <col min="6" max="6" width="9" customWidth="1"/>
  </cols>
  <sheetData>
    <row r="1" spans="1:5">
      <c r="B1" s="7" t="s">
        <v>95</v>
      </c>
    </row>
    <row r="2" spans="1:5" s="2" customFormat="1" ht="26">
      <c r="A2" s="2" t="s">
        <v>79</v>
      </c>
      <c r="B2" s="2" t="s">
        <v>81</v>
      </c>
      <c r="C2" s="2" t="s">
        <v>80</v>
      </c>
      <c r="E2" s="2" t="s">
        <v>81</v>
      </c>
    </row>
    <row r="3" spans="1:5">
      <c r="A3" t="s">
        <v>201</v>
      </c>
      <c r="B3" s="5">
        <v>5</v>
      </c>
      <c r="C3" t="s">
        <v>113</v>
      </c>
      <c r="E3" s="5">
        <v>10</v>
      </c>
    </row>
    <row r="4" spans="1:5">
      <c r="A4" t="s">
        <v>128</v>
      </c>
      <c r="B4" s="5">
        <v>5</v>
      </c>
      <c r="C4" t="s">
        <v>114</v>
      </c>
      <c r="E4" s="5">
        <v>6</v>
      </c>
    </row>
    <row r="5" spans="1:5">
      <c r="A5" t="s">
        <v>215</v>
      </c>
      <c r="B5" s="5">
        <v>4</v>
      </c>
      <c r="C5" t="s">
        <v>161</v>
      </c>
      <c r="E5" s="5">
        <v>5</v>
      </c>
    </row>
    <row r="6" spans="1:5">
      <c r="A6" t="s">
        <v>112</v>
      </c>
      <c r="B6" s="5">
        <v>4</v>
      </c>
      <c r="C6" t="s">
        <v>93</v>
      </c>
      <c r="E6" s="5">
        <v>4</v>
      </c>
    </row>
    <row r="7" spans="1:5">
      <c r="A7" t="s">
        <v>194</v>
      </c>
      <c r="B7" s="5">
        <v>4</v>
      </c>
      <c r="C7" t="s">
        <v>91</v>
      </c>
      <c r="E7" s="5">
        <v>3</v>
      </c>
    </row>
    <row r="8" spans="1:5">
      <c r="A8" t="s">
        <v>192</v>
      </c>
      <c r="B8" s="5">
        <v>3</v>
      </c>
      <c r="C8" t="s">
        <v>199</v>
      </c>
      <c r="E8" s="5">
        <v>3</v>
      </c>
    </row>
    <row r="9" spans="1:5">
      <c r="A9" t="s">
        <v>197</v>
      </c>
      <c r="B9" s="5">
        <v>3</v>
      </c>
      <c r="C9" t="s">
        <v>205</v>
      </c>
      <c r="E9" s="5">
        <v>3</v>
      </c>
    </row>
    <row r="10" spans="1:5">
      <c r="A10" t="s">
        <v>184</v>
      </c>
      <c r="B10" s="5">
        <v>3</v>
      </c>
      <c r="C10" t="s">
        <v>94</v>
      </c>
      <c r="E10" s="5">
        <v>2</v>
      </c>
    </row>
    <row r="11" spans="1:5">
      <c r="A11" t="s">
        <v>208</v>
      </c>
      <c r="B11" s="5">
        <v>3</v>
      </c>
      <c r="C11" t="s">
        <v>92</v>
      </c>
      <c r="E11" s="5">
        <v>2</v>
      </c>
    </row>
    <row r="12" spans="1:5">
      <c r="A12" t="s">
        <v>178</v>
      </c>
      <c r="B12" s="5">
        <v>3</v>
      </c>
      <c r="C12" t="s">
        <v>116</v>
      </c>
      <c r="E12" s="5">
        <v>2</v>
      </c>
    </row>
    <row r="13" spans="1:5">
      <c r="A13" t="s">
        <v>195</v>
      </c>
      <c r="B13" s="5">
        <v>3</v>
      </c>
      <c r="C13" t="s">
        <v>73</v>
      </c>
      <c r="E13" s="5">
        <v>2</v>
      </c>
    </row>
    <row r="14" spans="1:5">
      <c r="A14" t="s">
        <v>180</v>
      </c>
      <c r="B14" s="5">
        <v>3</v>
      </c>
      <c r="C14" t="s">
        <v>71</v>
      </c>
      <c r="E14" s="5">
        <v>1</v>
      </c>
    </row>
    <row r="15" spans="1:5">
      <c r="A15" t="s">
        <v>206</v>
      </c>
      <c r="B15" s="5">
        <v>3</v>
      </c>
      <c r="C15" t="s">
        <v>102</v>
      </c>
      <c r="E15" s="5">
        <v>1</v>
      </c>
    </row>
    <row r="16" spans="1:5">
      <c r="A16" t="s">
        <v>124</v>
      </c>
      <c r="B16" s="5">
        <v>2</v>
      </c>
      <c r="C16" t="s">
        <v>159</v>
      </c>
      <c r="E16" s="5">
        <v>1</v>
      </c>
    </row>
    <row r="17" spans="1:5">
      <c r="A17" t="s">
        <v>134</v>
      </c>
      <c r="B17" s="5">
        <v>2</v>
      </c>
      <c r="C17" t="s">
        <v>115</v>
      </c>
      <c r="E17" s="5">
        <v>1</v>
      </c>
    </row>
    <row r="18" spans="1:5">
      <c r="A18" t="s">
        <v>144</v>
      </c>
      <c r="B18" s="5">
        <v>2</v>
      </c>
      <c r="C18" t="s">
        <v>147</v>
      </c>
      <c r="E18" s="5">
        <v>1</v>
      </c>
    </row>
    <row r="19" spans="1:5">
      <c r="A19" t="s">
        <v>130</v>
      </c>
      <c r="B19" s="5">
        <v>2</v>
      </c>
      <c r="C19" t="s">
        <v>74</v>
      </c>
      <c r="E19" s="5">
        <v>1</v>
      </c>
    </row>
    <row r="20" spans="1:5">
      <c r="A20" t="s">
        <v>67</v>
      </c>
      <c r="B20" s="5">
        <v>2</v>
      </c>
      <c r="C20" t="s">
        <v>84</v>
      </c>
      <c r="E20" s="5">
        <v>1</v>
      </c>
    </row>
    <row r="21" spans="1:5">
      <c r="A21" t="s">
        <v>164</v>
      </c>
      <c r="B21" s="5">
        <v>2</v>
      </c>
      <c r="C21" t="s">
        <v>183</v>
      </c>
      <c r="E21" s="5">
        <v>1</v>
      </c>
    </row>
    <row r="22" spans="1:5">
      <c r="A22" t="s">
        <v>120</v>
      </c>
      <c r="B22" s="5">
        <v>2</v>
      </c>
      <c r="C22" t="s">
        <v>174</v>
      </c>
      <c r="E22" s="5">
        <v>1</v>
      </c>
    </row>
    <row r="23" spans="1:5">
      <c r="A23" t="s">
        <v>131</v>
      </c>
      <c r="B23" s="5">
        <v>2</v>
      </c>
      <c r="C23" t="s">
        <v>146</v>
      </c>
      <c r="E23" s="5">
        <v>1</v>
      </c>
    </row>
    <row r="24" spans="1:5">
      <c r="A24" t="s">
        <v>138</v>
      </c>
      <c r="B24" s="5">
        <v>2</v>
      </c>
      <c r="C24" t="s">
        <v>85</v>
      </c>
      <c r="E24" s="5">
        <v>1</v>
      </c>
    </row>
    <row r="25" spans="1:5">
      <c r="A25" t="s">
        <v>182</v>
      </c>
      <c r="B25" s="5">
        <v>2</v>
      </c>
      <c r="C25" t="s">
        <v>72</v>
      </c>
      <c r="E25" s="5">
        <v>1</v>
      </c>
    </row>
    <row r="26" spans="1:5">
      <c r="A26" t="s">
        <v>127</v>
      </c>
      <c r="B26" s="5">
        <v>2</v>
      </c>
      <c r="C26" t="s">
        <v>148</v>
      </c>
      <c r="E26" s="5">
        <v>1</v>
      </c>
    </row>
    <row r="27" spans="1:5">
      <c r="A27" t="s">
        <v>123</v>
      </c>
      <c r="B27" s="5">
        <v>2</v>
      </c>
      <c r="C27" t="s">
        <v>157</v>
      </c>
      <c r="E27" s="5">
        <v>1</v>
      </c>
    </row>
    <row r="28" spans="1:5">
      <c r="A28" t="s">
        <v>174</v>
      </c>
      <c r="B28" s="5">
        <v>2</v>
      </c>
      <c r="C28" t="s">
        <v>90</v>
      </c>
      <c r="E28" s="5">
        <v>1</v>
      </c>
    </row>
    <row r="29" spans="1:5">
      <c r="A29" t="s">
        <v>122</v>
      </c>
      <c r="B29" s="5">
        <v>2</v>
      </c>
      <c r="C29" t="s">
        <v>200</v>
      </c>
      <c r="E29" s="5">
        <v>1</v>
      </c>
    </row>
    <row r="30" spans="1:5">
      <c r="A30" t="s">
        <v>193</v>
      </c>
      <c r="B30" s="5">
        <v>2</v>
      </c>
      <c r="C30" t="s">
        <v>204</v>
      </c>
      <c r="E30" s="5">
        <v>1</v>
      </c>
    </row>
    <row r="31" spans="1:5">
      <c r="A31" t="s">
        <v>98</v>
      </c>
      <c r="B31" s="5">
        <v>2</v>
      </c>
      <c r="C31" t="s">
        <v>209</v>
      </c>
      <c r="E31" s="5">
        <v>1</v>
      </c>
    </row>
    <row r="32" spans="1:5">
      <c r="A32" t="s">
        <v>101</v>
      </c>
      <c r="B32" s="5">
        <v>2</v>
      </c>
      <c r="C32" t="s">
        <v>149</v>
      </c>
      <c r="E32" s="5">
        <v>1</v>
      </c>
    </row>
    <row r="33" spans="1:5">
      <c r="A33" t="s">
        <v>151</v>
      </c>
      <c r="B33" s="5">
        <v>2</v>
      </c>
      <c r="C33" t="s">
        <v>181</v>
      </c>
      <c r="E33" s="5">
        <v>1</v>
      </c>
    </row>
    <row r="34" spans="1:5">
      <c r="A34" t="s">
        <v>154</v>
      </c>
      <c r="B34" s="5">
        <v>2</v>
      </c>
      <c r="C34" t="s">
        <v>86</v>
      </c>
      <c r="E34" s="5">
        <v>1</v>
      </c>
    </row>
    <row r="35" spans="1:5">
      <c r="A35" t="s">
        <v>126</v>
      </c>
      <c r="B35" s="5">
        <v>2</v>
      </c>
      <c r="C35" t="s">
        <v>103</v>
      </c>
      <c r="E35" s="5">
        <v>1</v>
      </c>
    </row>
    <row r="36" spans="1:5" ht="14" thickBot="1">
      <c r="A36" t="s">
        <v>75</v>
      </c>
      <c r="B36" s="5">
        <v>2</v>
      </c>
      <c r="C36" t="s">
        <v>160</v>
      </c>
      <c r="E36" s="5">
        <v>1</v>
      </c>
    </row>
    <row r="37" spans="1:5" ht="14" thickTop="1">
      <c r="A37" t="s">
        <v>99</v>
      </c>
      <c r="B37" s="5">
        <v>2</v>
      </c>
      <c r="C37" s="1" t="s">
        <v>87</v>
      </c>
      <c r="D37" s="1"/>
      <c r="E37" s="6">
        <f>SUM(E3:E36)</f>
        <v>65</v>
      </c>
    </row>
    <row r="38" spans="1:5">
      <c r="A38" t="s">
        <v>185</v>
      </c>
      <c r="B38" s="5">
        <v>2</v>
      </c>
    </row>
    <row r="39" spans="1:5">
      <c r="A39" t="s">
        <v>211</v>
      </c>
      <c r="B39" s="5">
        <v>2</v>
      </c>
    </row>
    <row r="40" spans="1:5">
      <c r="A40" t="s">
        <v>76</v>
      </c>
      <c r="B40" s="5">
        <v>2</v>
      </c>
    </row>
    <row r="41" spans="1:5">
      <c r="A41" t="s">
        <v>139</v>
      </c>
      <c r="B41" s="5">
        <v>2</v>
      </c>
    </row>
    <row r="42" spans="1:5">
      <c r="A42" t="s">
        <v>214</v>
      </c>
      <c r="B42" s="5">
        <v>2</v>
      </c>
      <c r="C42" s="2" t="s">
        <v>118</v>
      </c>
      <c r="D42" s="2"/>
    </row>
    <row r="43" spans="1:5">
      <c r="A43" t="s">
        <v>202</v>
      </c>
      <c r="B43" s="5">
        <v>2</v>
      </c>
      <c r="C43" t="s">
        <v>177</v>
      </c>
      <c r="E43" s="5">
        <v>1</v>
      </c>
    </row>
    <row r="44" spans="1:5">
      <c r="A44" t="s">
        <v>140</v>
      </c>
      <c r="B44" s="5">
        <v>2</v>
      </c>
      <c r="C44" t="s">
        <v>88</v>
      </c>
      <c r="E44" s="5">
        <v>1</v>
      </c>
    </row>
    <row r="45" spans="1:5">
      <c r="A45" t="s">
        <v>65</v>
      </c>
      <c r="B45" s="5">
        <v>2</v>
      </c>
      <c r="C45" t="s">
        <v>179</v>
      </c>
      <c r="E45" s="5">
        <v>1</v>
      </c>
    </row>
    <row r="46" spans="1:5">
      <c r="A46" t="s">
        <v>189</v>
      </c>
      <c r="B46" s="5">
        <v>2</v>
      </c>
      <c r="C46" t="s">
        <v>176</v>
      </c>
      <c r="E46" s="5">
        <v>1</v>
      </c>
    </row>
    <row r="47" spans="1:5">
      <c r="A47" t="s">
        <v>110</v>
      </c>
      <c r="B47" s="5">
        <v>1</v>
      </c>
      <c r="C47" t="s">
        <v>116</v>
      </c>
      <c r="E47" s="5">
        <v>1</v>
      </c>
    </row>
    <row r="48" spans="1:5" ht="14" thickBot="1">
      <c r="A48" t="s">
        <v>153</v>
      </c>
      <c r="B48" s="5">
        <v>1</v>
      </c>
      <c r="C48" t="s">
        <v>111</v>
      </c>
      <c r="E48" s="5">
        <v>1</v>
      </c>
    </row>
    <row r="49" spans="1:5" ht="14" thickTop="1">
      <c r="A49" t="s">
        <v>186</v>
      </c>
      <c r="B49" s="5">
        <v>1</v>
      </c>
      <c r="C49" s="1" t="s">
        <v>89</v>
      </c>
      <c r="D49" s="1"/>
      <c r="E49" s="6">
        <f>SUM(E43:E48)</f>
        <v>6</v>
      </c>
    </row>
    <row r="50" spans="1:5">
      <c r="A50" t="s">
        <v>216</v>
      </c>
      <c r="B50" s="5">
        <v>1</v>
      </c>
    </row>
    <row r="51" spans="1:5">
      <c r="A51" t="s">
        <v>158</v>
      </c>
      <c r="B51" s="5">
        <v>1</v>
      </c>
    </row>
    <row r="52" spans="1:5">
      <c r="A52" t="s">
        <v>107</v>
      </c>
      <c r="B52" s="5">
        <v>1</v>
      </c>
    </row>
    <row r="53" spans="1:5">
      <c r="A53" t="s">
        <v>210</v>
      </c>
      <c r="B53" s="5">
        <v>1</v>
      </c>
    </row>
    <row r="54" spans="1:5">
      <c r="A54" t="s">
        <v>152</v>
      </c>
      <c r="B54" s="5">
        <v>1</v>
      </c>
    </row>
    <row r="55" spans="1:5">
      <c r="A55" t="s">
        <v>133</v>
      </c>
      <c r="B55" s="5">
        <v>1</v>
      </c>
    </row>
    <row r="56" spans="1:5">
      <c r="A56" t="s">
        <v>106</v>
      </c>
      <c r="B56" s="5">
        <v>1</v>
      </c>
    </row>
    <row r="57" spans="1:5">
      <c r="A57" t="s">
        <v>142</v>
      </c>
      <c r="B57" s="5">
        <v>1</v>
      </c>
    </row>
    <row r="58" spans="1:5">
      <c r="A58" t="s">
        <v>132</v>
      </c>
      <c r="B58" s="5">
        <v>1</v>
      </c>
    </row>
    <row r="59" spans="1:5">
      <c r="A59" t="s">
        <v>190</v>
      </c>
      <c r="B59" s="5">
        <v>1</v>
      </c>
    </row>
    <row r="60" spans="1:5">
      <c r="A60" t="s">
        <v>150</v>
      </c>
      <c r="B60" s="5">
        <v>1</v>
      </c>
    </row>
    <row r="61" spans="1:5">
      <c r="A61" t="s">
        <v>69</v>
      </c>
      <c r="B61" s="5">
        <v>1</v>
      </c>
    </row>
    <row r="62" spans="1:5">
      <c r="A62" t="s">
        <v>167</v>
      </c>
      <c r="B62" s="5">
        <v>1</v>
      </c>
    </row>
    <row r="63" spans="1:5">
      <c r="A63" t="s">
        <v>70</v>
      </c>
      <c r="B63" s="5">
        <v>1</v>
      </c>
    </row>
    <row r="64" spans="1:5">
      <c r="A64" t="s">
        <v>66</v>
      </c>
      <c r="B64" s="5">
        <v>1</v>
      </c>
    </row>
    <row r="65" spans="1:2">
      <c r="A65" t="s">
        <v>129</v>
      </c>
      <c r="B65" s="5">
        <v>1</v>
      </c>
    </row>
    <row r="66" spans="1:2">
      <c r="A66" t="s">
        <v>196</v>
      </c>
      <c r="B66" s="5">
        <v>1</v>
      </c>
    </row>
    <row r="67" spans="1:2">
      <c r="A67" t="s">
        <v>141</v>
      </c>
      <c r="B67" s="5">
        <v>1</v>
      </c>
    </row>
    <row r="68" spans="1:2">
      <c r="A68" t="s">
        <v>217</v>
      </c>
      <c r="B68" s="5">
        <v>1</v>
      </c>
    </row>
    <row r="69" spans="1:2">
      <c r="A69" t="s">
        <v>168</v>
      </c>
      <c r="B69" s="5">
        <v>1</v>
      </c>
    </row>
    <row r="70" spans="1:2">
      <c r="A70" t="s">
        <v>68</v>
      </c>
      <c r="B70" s="5">
        <v>1</v>
      </c>
    </row>
    <row r="71" spans="1:2">
      <c r="A71" t="s">
        <v>97</v>
      </c>
      <c r="B71" s="5">
        <v>1</v>
      </c>
    </row>
    <row r="72" spans="1:2">
      <c r="A72" t="s">
        <v>187</v>
      </c>
      <c r="B72" s="5">
        <v>1</v>
      </c>
    </row>
    <row r="73" spans="1:2">
      <c r="A73" t="s">
        <v>171</v>
      </c>
      <c r="B73" s="5">
        <v>1</v>
      </c>
    </row>
    <row r="74" spans="1:2">
      <c r="A74" t="s">
        <v>212</v>
      </c>
      <c r="B74" s="5">
        <v>1</v>
      </c>
    </row>
    <row r="75" spans="1:2">
      <c r="A75" t="s">
        <v>109</v>
      </c>
      <c r="B75" s="5">
        <v>1</v>
      </c>
    </row>
    <row r="76" spans="1:2">
      <c r="A76" t="s">
        <v>121</v>
      </c>
      <c r="B76" s="5">
        <v>1</v>
      </c>
    </row>
    <row r="77" spans="1:2">
      <c r="A77" t="s">
        <v>77</v>
      </c>
      <c r="B77" s="5">
        <v>1</v>
      </c>
    </row>
    <row r="78" spans="1:2">
      <c r="A78" t="s">
        <v>78</v>
      </c>
      <c r="B78" s="5">
        <v>1</v>
      </c>
    </row>
    <row r="79" spans="1:2">
      <c r="A79" t="s">
        <v>156</v>
      </c>
      <c r="B79" s="5">
        <v>1</v>
      </c>
    </row>
    <row r="80" spans="1:2">
      <c r="A80" t="s">
        <v>169</v>
      </c>
      <c r="B80" s="5">
        <v>1</v>
      </c>
    </row>
    <row r="81" spans="1:2">
      <c r="A81" t="s">
        <v>125</v>
      </c>
      <c r="B81" s="5">
        <v>1</v>
      </c>
    </row>
    <row r="82" spans="1:2">
      <c r="A82" t="s">
        <v>82</v>
      </c>
      <c r="B82" s="5">
        <v>1</v>
      </c>
    </row>
    <row r="83" spans="1:2">
      <c r="A83" t="s">
        <v>104</v>
      </c>
      <c r="B83" s="5">
        <v>1</v>
      </c>
    </row>
    <row r="84" spans="1:2">
      <c r="A84" t="s">
        <v>108</v>
      </c>
      <c r="B84" s="5">
        <v>1</v>
      </c>
    </row>
    <row r="85" spans="1:2">
      <c r="A85" t="s">
        <v>143</v>
      </c>
      <c r="B85" s="5">
        <v>1</v>
      </c>
    </row>
    <row r="86" spans="1:2">
      <c r="A86" t="s">
        <v>162</v>
      </c>
      <c r="B86" s="5">
        <v>1</v>
      </c>
    </row>
    <row r="87" spans="1:2">
      <c r="A87" t="s">
        <v>207</v>
      </c>
      <c r="B87" s="5">
        <v>1</v>
      </c>
    </row>
    <row r="88" spans="1:2">
      <c r="A88" t="s">
        <v>165</v>
      </c>
      <c r="B88" s="5">
        <v>1</v>
      </c>
    </row>
    <row r="89" spans="1:2">
      <c r="A89" t="s">
        <v>170</v>
      </c>
      <c r="B89" s="5">
        <v>1</v>
      </c>
    </row>
    <row r="90" spans="1:2">
      <c r="A90" t="s">
        <v>116</v>
      </c>
      <c r="B90" s="5">
        <v>1</v>
      </c>
    </row>
    <row r="91" spans="1:2">
      <c r="A91" t="s">
        <v>188</v>
      </c>
      <c r="B91" s="5">
        <v>1</v>
      </c>
    </row>
    <row r="92" spans="1:2">
      <c r="A92" t="s">
        <v>136</v>
      </c>
      <c r="B92" s="5">
        <v>1</v>
      </c>
    </row>
    <row r="93" spans="1:2">
      <c r="A93" t="s">
        <v>100</v>
      </c>
      <c r="B93" s="5">
        <v>1</v>
      </c>
    </row>
    <row r="94" spans="1:2">
      <c r="A94" t="s">
        <v>105</v>
      </c>
      <c r="B94" s="5">
        <v>1</v>
      </c>
    </row>
    <row r="95" spans="1:2">
      <c r="A95" t="s">
        <v>191</v>
      </c>
      <c r="B95" s="5">
        <v>1</v>
      </c>
    </row>
    <row r="96" spans="1:2">
      <c r="A96" t="s">
        <v>213</v>
      </c>
      <c r="B96" s="5">
        <v>1</v>
      </c>
    </row>
    <row r="97" spans="1:4">
      <c r="A97" t="s">
        <v>166</v>
      </c>
      <c r="B97" s="5">
        <v>1</v>
      </c>
    </row>
    <row r="98" spans="1:4">
      <c r="A98" t="s">
        <v>119</v>
      </c>
      <c r="B98" s="5">
        <v>1</v>
      </c>
    </row>
    <row r="99" spans="1:4">
      <c r="A99" t="s">
        <v>203</v>
      </c>
      <c r="B99" s="5">
        <v>1</v>
      </c>
    </row>
    <row r="100" spans="1:4">
      <c r="A100" t="s">
        <v>198</v>
      </c>
      <c r="B100" s="5">
        <v>1</v>
      </c>
    </row>
    <row r="101" spans="1:4">
      <c r="A101" t="s">
        <v>135</v>
      </c>
      <c r="B101" s="5">
        <v>1</v>
      </c>
    </row>
    <row r="102" spans="1:4">
      <c r="A102" t="s">
        <v>117</v>
      </c>
      <c r="B102" s="5">
        <v>1</v>
      </c>
    </row>
    <row r="103" spans="1:4">
      <c r="A103" t="s">
        <v>137</v>
      </c>
      <c r="B103" s="5">
        <v>1</v>
      </c>
    </row>
    <row r="104" spans="1:4">
      <c r="A104" t="s">
        <v>155</v>
      </c>
      <c r="B104" s="5">
        <v>1</v>
      </c>
    </row>
    <row r="105" spans="1:4" ht="14" thickBot="1">
      <c r="A105" t="s">
        <v>163</v>
      </c>
      <c r="B105" s="5">
        <v>1</v>
      </c>
    </row>
    <row r="106" spans="1:4" ht="14" thickTop="1">
      <c r="A106" s="1" t="s">
        <v>83</v>
      </c>
      <c r="B106" s="6">
        <f>SUM(B3:B105)</f>
        <v>167</v>
      </c>
    </row>
    <row r="108" spans="1:4">
      <c r="B108" s="5" t="s">
        <v>16</v>
      </c>
    </row>
    <row r="109" spans="1:4">
      <c r="A109" s="13" t="s">
        <v>8</v>
      </c>
    </row>
    <row r="110" spans="1:4">
      <c r="A110" t="s">
        <v>9</v>
      </c>
      <c r="B110" s="5">
        <f>+'By Region'!D60+'By Region'!D114+'By Region'!D153+1</f>
        <v>91</v>
      </c>
      <c r="C110" s="4" t="s">
        <v>21</v>
      </c>
      <c r="D110" s="4"/>
    </row>
    <row r="111" spans="1:4">
      <c r="B111" s="5">
        <f>+'By Region'!D61+'By Region'!D115+1</f>
        <v>24</v>
      </c>
      <c r="C111" s="4" t="s">
        <v>43</v>
      </c>
      <c r="D111" s="4"/>
    </row>
    <row r="112" spans="1:4">
      <c r="B112" s="5">
        <f>+B110+B111</f>
        <v>115</v>
      </c>
      <c r="C112" s="4" t="s">
        <v>17</v>
      </c>
      <c r="D112" s="4"/>
    </row>
    <row r="113" spans="1:6">
      <c r="B113" s="5">
        <f>+'By Region'!D63+'By Region'!D117+'By Region'!D156+4</f>
        <v>199</v>
      </c>
      <c r="C113" s="4" t="s">
        <v>7</v>
      </c>
      <c r="D113" s="4"/>
    </row>
    <row r="114" spans="1:6">
      <c r="B114"/>
      <c r="C114" s="4"/>
      <c r="D114" s="4"/>
    </row>
    <row r="115" spans="1:6">
      <c r="A115" t="s">
        <v>9</v>
      </c>
      <c r="B115" s="5">
        <f>+B113-B110</f>
        <v>108</v>
      </c>
      <c r="C115" s="4" t="s">
        <v>18</v>
      </c>
      <c r="D115" s="4"/>
    </row>
    <row r="116" spans="1:6">
      <c r="B116" s="12">
        <f>+B115/B113</f>
        <v>0.542713567839196</v>
      </c>
      <c r="C116" s="4" t="s">
        <v>19</v>
      </c>
      <c r="D116" s="4"/>
    </row>
    <row r="118" spans="1:6">
      <c r="B118" s="5" t="s">
        <v>15</v>
      </c>
    </row>
    <row r="119" spans="1:6" ht="3" customHeight="1"/>
    <row r="120" spans="1:6">
      <c r="C120" s="5" t="s">
        <v>13</v>
      </c>
      <c r="D120" s="5" t="s">
        <v>10</v>
      </c>
      <c r="E120" s="5" t="s">
        <v>11</v>
      </c>
      <c r="F120" s="5" t="s">
        <v>12</v>
      </c>
    </row>
    <row r="121" spans="1:6">
      <c r="A121" t="s">
        <v>3</v>
      </c>
      <c r="C121" s="5">
        <v>23</v>
      </c>
      <c r="D121" s="5">
        <v>18</v>
      </c>
      <c r="E121" s="5">
        <v>9</v>
      </c>
      <c r="F121" s="5">
        <v>10</v>
      </c>
    </row>
    <row r="122" spans="1:6" ht="3" customHeight="1">
      <c r="C122" s="5"/>
      <c r="D122" s="5"/>
      <c r="F122" s="5"/>
    </row>
    <row r="123" spans="1:6">
      <c r="A123" s="4" t="s">
        <v>1</v>
      </c>
      <c r="C123" s="5">
        <f>+'By Region'!D60</f>
        <v>62</v>
      </c>
      <c r="D123" s="5">
        <f>+'By Region'!D114</f>
        <v>25</v>
      </c>
      <c r="E123" s="5">
        <f>+'By Region'!D153</f>
        <v>3</v>
      </c>
      <c r="F123" s="5">
        <v>1</v>
      </c>
    </row>
    <row r="124" spans="1:6">
      <c r="A124" s="4" t="s">
        <v>0</v>
      </c>
      <c r="C124" s="5">
        <f>+'By Region'!D61</f>
        <v>14</v>
      </c>
      <c r="D124" s="5">
        <f>+'By Region'!D115</f>
        <v>9</v>
      </c>
      <c r="E124" s="5">
        <f>+'By Region'!D154</f>
        <v>1</v>
      </c>
      <c r="F124" s="5"/>
    </row>
    <row r="125" spans="1:6">
      <c r="A125" s="4" t="s">
        <v>2</v>
      </c>
      <c r="C125" s="5">
        <f>+'By Region'!D62</f>
        <v>76</v>
      </c>
      <c r="D125" s="5">
        <f>+'By Region'!D116</f>
        <v>34</v>
      </c>
      <c r="E125" s="5">
        <f>+'By Region'!D155</f>
        <v>4</v>
      </c>
      <c r="F125" s="5">
        <v>1</v>
      </c>
    </row>
    <row r="126" spans="1:6">
      <c r="A126" s="4" t="s">
        <v>14</v>
      </c>
      <c r="C126" s="5">
        <f>+'By Region'!D63</f>
        <v>140</v>
      </c>
      <c r="D126" s="5">
        <f>+'By Region'!D117</f>
        <v>39</v>
      </c>
      <c r="E126" s="5">
        <f>+'By Region'!D156</f>
        <v>16</v>
      </c>
      <c r="F126" s="5">
        <v>4</v>
      </c>
    </row>
    <row r="127" spans="1:6" ht="4" customHeight="1">
      <c r="A127" s="4"/>
      <c r="C127" s="5"/>
      <c r="D127" s="5"/>
      <c r="F127" s="5"/>
    </row>
    <row r="128" spans="1:6">
      <c r="A128" s="4" t="s">
        <v>18</v>
      </c>
      <c r="C128" s="5">
        <f>+'By Region'!D65</f>
        <v>78</v>
      </c>
      <c r="D128" s="5">
        <f>+'By Region'!D119</f>
        <v>14</v>
      </c>
      <c r="E128" s="5">
        <f>+'By Region'!D157</f>
        <v>13</v>
      </c>
      <c r="F128" s="5">
        <f>+F126-F125</f>
        <v>3</v>
      </c>
    </row>
    <row r="129" spans="1:6">
      <c r="A129" s="4" t="s">
        <v>19</v>
      </c>
      <c r="C129" s="14">
        <f>+'By Region'!D66</f>
        <v>0.55714285714285716</v>
      </c>
      <c r="D129" s="14">
        <f>+'By Region'!D120</f>
        <v>0.35897435897435898</v>
      </c>
      <c r="E129" s="14">
        <f>+'By Region'!D158</f>
        <v>0.8125</v>
      </c>
      <c r="F129" s="14">
        <f>+F128/F126</f>
        <v>0.75</v>
      </c>
    </row>
  </sheetData>
  <sortState ref="C2:D35">
    <sortCondition descending="1" ref="D3:D35"/>
    <sortCondition ref="C3:C35"/>
  </sortState>
  <phoneticPr fontId="5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0"/>
  <sheetViews>
    <sheetView tabSelected="1" zoomScale="150" workbookViewId="0"/>
  </sheetViews>
  <sheetFormatPr baseColWidth="10" defaultRowHeight="13" x14ac:dyDescent="0"/>
  <cols>
    <col min="1" max="1" width="1.28515625" customWidth="1"/>
    <col min="2" max="2" width="20.42578125" customWidth="1"/>
    <col min="3" max="3" width="6.7109375" style="5" customWidth="1"/>
    <col min="4" max="4" width="8.7109375" customWidth="1"/>
    <col min="5" max="5" width="11.42578125" customWidth="1"/>
    <col min="6" max="6" width="6.42578125" style="5" customWidth="1"/>
    <col min="7" max="7" width="16.140625" customWidth="1"/>
    <col min="8" max="8" width="0.7109375" customWidth="1"/>
    <col min="9" max="9" width="4" style="5" customWidth="1"/>
  </cols>
  <sheetData>
    <row r="1" spans="2:6">
      <c r="C1" s="7" t="s">
        <v>95</v>
      </c>
    </row>
    <row r="2" spans="2:6" s="2" customFormat="1" ht="26">
      <c r="B2" s="3" t="s">
        <v>96</v>
      </c>
    </row>
    <row r="3" spans="2:6" s="2" customFormat="1" ht="26">
      <c r="B3" s="2" t="s">
        <v>79</v>
      </c>
      <c r="C3" s="2" t="s">
        <v>81</v>
      </c>
      <c r="D3" s="2" t="s">
        <v>80</v>
      </c>
      <c r="F3" s="2" t="s">
        <v>81</v>
      </c>
    </row>
    <row r="4" spans="2:6" s="2" customFormat="1">
      <c r="B4" t="s">
        <v>128</v>
      </c>
      <c r="C4" s="5">
        <v>5</v>
      </c>
      <c r="D4" t="s">
        <v>161</v>
      </c>
      <c r="E4"/>
      <c r="F4" s="5">
        <v>5</v>
      </c>
    </row>
    <row r="5" spans="2:6" s="2" customFormat="1">
      <c r="B5" t="s">
        <v>215</v>
      </c>
      <c r="C5" s="5">
        <v>4</v>
      </c>
      <c r="D5" t="s">
        <v>93</v>
      </c>
      <c r="E5"/>
      <c r="F5" s="5">
        <v>4</v>
      </c>
    </row>
    <row r="6" spans="2:6" s="2" customFormat="1">
      <c r="B6" t="s">
        <v>112</v>
      </c>
      <c r="C6" s="5">
        <v>4</v>
      </c>
      <c r="D6" t="s">
        <v>73</v>
      </c>
      <c r="E6"/>
      <c r="F6" s="5">
        <v>2</v>
      </c>
    </row>
    <row r="7" spans="2:6" s="2" customFormat="1">
      <c r="B7" t="s">
        <v>124</v>
      </c>
      <c r="C7" s="5">
        <v>2</v>
      </c>
      <c r="D7" t="s">
        <v>71</v>
      </c>
      <c r="E7"/>
      <c r="F7" s="5">
        <v>1</v>
      </c>
    </row>
    <row r="8" spans="2:6" s="2" customFormat="1">
      <c r="B8" t="s">
        <v>134</v>
      </c>
      <c r="C8" s="5">
        <v>2</v>
      </c>
      <c r="D8" t="s">
        <v>102</v>
      </c>
      <c r="E8"/>
      <c r="F8" s="5">
        <v>1</v>
      </c>
    </row>
    <row r="9" spans="2:6" s="2" customFormat="1">
      <c r="B9" t="s">
        <v>144</v>
      </c>
      <c r="C9" s="5">
        <v>2</v>
      </c>
      <c r="D9" t="s">
        <v>159</v>
      </c>
      <c r="E9"/>
      <c r="F9" s="5">
        <v>1</v>
      </c>
    </row>
    <row r="10" spans="2:6" s="2" customFormat="1">
      <c r="B10" t="s">
        <v>130</v>
      </c>
      <c r="C10" s="5">
        <v>2</v>
      </c>
      <c r="D10" t="s">
        <v>147</v>
      </c>
      <c r="E10"/>
      <c r="F10" s="5">
        <v>1</v>
      </c>
    </row>
    <row r="11" spans="2:6" s="2" customFormat="1">
      <c r="B11" t="s">
        <v>67</v>
      </c>
      <c r="C11" s="5">
        <v>2</v>
      </c>
      <c r="D11" t="s">
        <v>74</v>
      </c>
      <c r="E11"/>
      <c r="F11" s="5">
        <v>1</v>
      </c>
    </row>
    <row r="12" spans="2:6" s="2" customFormat="1">
      <c r="B12" t="s">
        <v>164</v>
      </c>
      <c r="C12" s="5">
        <v>2</v>
      </c>
      <c r="D12" t="s">
        <v>84</v>
      </c>
      <c r="E12"/>
      <c r="F12" s="5">
        <v>1</v>
      </c>
    </row>
    <row r="13" spans="2:6" s="2" customFormat="1">
      <c r="B13" t="s">
        <v>120</v>
      </c>
      <c r="C13" s="5">
        <v>2</v>
      </c>
      <c r="D13" t="s">
        <v>146</v>
      </c>
      <c r="E13"/>
      <c r="F13" s="5">
        <v>1</v>
      </c>
    </row>
    <row r="14" spans="2:6" s="2" customFormat="1">
      <c r="B14" t="s">
        <v>131</v>
      </c>
      <c r="C14" s="5">
        <v>2</v>
      </c>
      <c r="D14" t="s">
        <v>72</v>
      </c>
      <c r="E14"/>
      <c r="F14" s="5">
        <v>1</v>
      </c>
    </row>
    <row r="15" spans="2:6" s="2" customFormat="1">
      <c r="B15" t="s">
        <v>138</v>
      </c>
      <c r="C15" s="5">
        <v>2</v>
      </c>
      <c r="D15" t="s">
        <v>148</v>
      </c>
      <c r="E15"/>
      <c r="F15" s="5">
        <v>1</v>
      </c>
    </row>
    <row r="16" spans="2:6" s="2" customFormat="1">
      <c r="B16" t="s">
        <v>127</v>
      </c>
      <c r="C16" s="5">
        <v>2</v>
      </c>
      <c r="D16" t="s">
        <v>157</v>
      </c>
      <c r="E16"/>
      <c r="F16" s="5">
        <v>1</v>
      </c>
    </row>
    <row r="17" spans="2:6" s="2" customFormat="1">
      <c r="B17" t="s">
        <v>123</v>
      </c>
      <c r="C17" s="5">
        <v>2</v>
      </c>
      <c r="D17" t="s">
        <v>176</v>
      </c>
      <c r="E17"/>
      <c r="F17" s="5">
        <v>1</v>
      </c>
    </row>
    <row r="18" spans="2:6" s="2" customFormat="1">
      <c r="B18" t="s">
        <v>122</v>
      </c>
      <c r="C18" s="5">
        <v>2</v>
      </c>
      <c r="D18" t="s">
        <v>103</v>
      </c>
      <c r="E18"/>
      <c r="F18" s="5">
        <v>1</v>
      </c>
    </row>
    <row r="19" spans="2:6" s="2" customFormat="1" ht="14" thickBot="1">
      <c r="B19" t="s">
        <v>98</v>
      </c>
      <c r="C19" s="5">
        <v>2</v>
      </c>
      <c r="D19" t="s">
        <v>160</v>
      </c>
      <c r="E19"/>
      <c r="F19" s="5">
        <v>1</v>
      </c>
    </row>
    <row r="20" spans="2:6" s="2" customFormat="1" ht="14" thickTop="1">
      <c r="B20" t="s">
        <v>101</v>
      </c>
      <c r="C20" s="5">
        <v>2</v>
      </c>
      <c r="D20" s="1" t="s">
        <v>87</v>
      </c>
      <c r="E20" s="1"/>
      <c r="F20" s="6">
        <f>SUM(F4:F19)</f>
        <v>24</v>
      </c>
    </row>
    <row r="21" spans="2:6" s="2" customFormat="1">
      <c r="B21" t="s">
        <v>151</v>
      </c>
      <c r="C21" s="5">
        <v>2</v>
      </c>
    </row>
    <row r="22" spans="2:6" s="2" customFormat="1">
      <c r="B22" t="s">
        <v>154</v>
      </c>
      <c r="C22" s="5">
        <v>2</v>
      </c>
    </row>
    <row r="23" spans="2:6" s="2" customFormat="1">
      <c r="B23" t="s">
        <v>126</v>
      </c>
      <c r="C23" s="5">
        <v>2</v>
      </c>
    </row>
    <row r="24" spans="2:6" s="2" customFormat="1">
      <c r="B24" t="s">
        <v>75</v>
      </c>
      <c r="C24" s="5">
        <v>2</v>
      </c>
    </row>
    <row r="25" spans="2:6" s="2" customFormat="1">
      <c r="B25" t="s">
        <v>99</v>
      </c>
      <c r="C25" s="5">
        <v>2</v>
      </c>
    </row>
    <row r="26" spans="2:6" s="2" customFormat="1">
      <c r="B26" t="s">
        <v>76</v>
      </c>
      <c r="C26" s="5">
        <v>2</v>
      </c>
      <c r="D26" s="2" t="s">
        <v>118</v>
      </c>
      <c r="F26" s="5"/>
    </row>
    <row r="27" spans="2:6" s="2" customFormat="1">
      <c r="B27" t="s">
        <v>139</v>
      </c>
      <c r="C27" s="5">
        <v>2</v>
      </c>
      <c r="D27" t="s">
        <v>177</v>
      </c>
      <c r="E27"/>
      <c r="F27" s="5">
        <v>1</v>
      </c>
    </row>
    <row r="28" spans="2:6" s="2" customFormat="1">
      <c r="B28" t="s">
        <v>214</v>
      </c>
      <c r="C28" s="5">
        <v>2</v>
      </c>
      <c r="D28" t="s">
        <v>88</v>
      </c>
      <c r="E28"/>
      <c r="F28" s="5">
        <v>1</v>
      </c>
    </row>
    <row r="29" spans="2:6" s="2" customFormat="1">
      <c r="B29" t="s">
        <v>140</v>
      </c>
      <c r="C29" s="5">
        <v>2</v>
      </c>
      <c r="D29" t="s">
        <v>176</v>
      </c>
      <c r="E29"/>
      <c r="F29" s="5">
        <v>1</v>
      </c>
    </row>
    <row r="30" spans="2:6" s="2" customFormat="1" ht="14" thickBot="1">
      <c r="B30" t="s">
        <v>65</v>
      </c>
      <c r="C30" s="5">
        <v>2</v>
      </c>
      <c r="D30" t="s">
        <v>111</v>
      </c>
      <c r="E30"/>
      <c r="F30" s="5">
        <v>1</v>
      </c>
    </row>
    <row r="31" spans="2:6" s="2" customFormat="1" ht="14" thickTop="1">
      <c r="B31" t="s">
        <v>110</v>
      </c>
      <c r="C31" s="5">
        <v>1</v>
      </c>
      <c r="D31" s="1" t="s">
        <v>89</v>
      </c>
      <c r="E31" s="1"/>
      <c r="F31" s="6">
        <f>SUM(F27:F30)</f>
        <v>4</v>
      </c>
    </row>
    <row r="32" spans="2:6" s="2" customFormat="1">
      <c r="B32" t="s">
        <v>153</v>
      </c>
      <c r="C32" s="5">
        <v>1</v>
      </c>
    </row>
    <row r="33" spans="2:3" s="2" customFormat="1">
      <c r="B33" t="s">
        <v>216</v>
      </c>
      <c r="C33" s="5">
        <v>1</v>
      </c>
    </row>
    <row r="34" spans="2:3" s="2" customFormat="1">
      <c r="B34" t="s">
        <v>158</v>
      </c>
      <c r="C34" s="5">
        <v>1</v>
      </c>
    </row>
    <row r="35" spans="2:3" s="2" customFormat="1">
      <c r="B35" t="s">
        <v>107</v>
      </c>
      <c r="C35" s="5">
        <v>1</v>
      </c>
    </row>
    <row r="36" spans="2:3">
      <c r="B36" t="s">
        <v>152</v>
      </c>
      <c r="C36" s="5">
        <v>1</v>
      </c>
    </row>
    <row r="37" spans="2:3">
      <c r="B37" t="s">
        <v>133</v>
      </c>
      <c r="C37" s="5">
        <v>1</v>
      </c>
    </row>
    <row r="38" spans="2:3">
      <c r="B38" t="s">
        <v>106</v>
      </c>
      <c r="C38" s="5">
        <v>1</v>
      </c>
    </row>
    <row r="39" spans="2:3">
      <c r="B39" t="s">
        <v>142</v>
      </c>
      <c r="C39" s="5">
        <v>1</v>
      </c>
    </row>
    <row r="40" spans="2:3">
      <c r="B40" t="s">
        <v>132</v>
      </c>
      <c r="C40" s="5">
        <v>1</v>
      </c>
    </row>
    <row r="41" spans="2:3">
      <c r="B41" t="s">
        <v>150</v>
      </c>
      <c r="C41" s="5">
        <v>1</v>
      </c>
    </row>
    <row r="42" spans="2:3">
      <c r="B42" t="s">
        <v>69</v>
      </c>
      <c r="C42" s="5">
        <v>1</v>
      </c>
    </row>
    <row r="43" spans="2:3">
      <c r="B43" t="s">
        <v>167</v>
      </c>
      <c r="C43" s="5">
        <v>1</v>
      </c>
    </row>
    <row r="44" spans="2:3">
      <c r="B44" t="s">
        <v>70</v>
      </c>
      <c r="C44" s="5">
        <v>1</v>
      </c>
    </row>
    <row r="45" spans="2:3">
      <c r="B45" t="s">
        <v>66</v>
      </c>
      <c r="C45" s="5">
        <v>1</v>
      </c>
    </row>
    <row r="46" spans="2:3">
      <c r="B46" t="s">
        <v>129</v>
      </c>
      <c r="C46" s="5">
        <v>1</v>
      </c>
    </row>
    <row r="47" spans="2:3">
      <c r="B47" t="s">
        <v>196</v>
      </c>
      <c r="C47" s="5">
        <v>1</v>
      </c>
    </row>
    <row r="48" spans="2:3">
      <c r="B48" t="s">
        <v>141</v>
      </c>
      <c r="C48" s="5">
        <v>1</v>
      </c>
    </row>
    <row r="49" spans="2:5">
      <c r="B49" t="s">
        <v>217</v>
      </c>
      <c r="C49" s="5">
        <v>1</v>
      </c>
    </row>
    <row r="50" spans="2:5">
      <c r="B50" t="s">
        <v>68</v>
      </c>
      <c r="C50" s="5">
        <v>1</v>
      </c>
    </row>
    <row r="51" spans="2:5">
      <c r="B51" t="s">
        <v>97</v>
      </c>
      <c r="C51" s="5">
        <v>1</v>
      </c>
    </row>
    <row r="52" spans="2:5">
      <c r="B52" t="s">
        <v>109</v>
      </c>
      <c r="C52" s="5">
        <v>1</v>
      </c>
    </row>
    <row r="53" spans="2:5">
      <c r="B53" t="s">
        <v>121</v>
      </c>
      <c r="C53" s="5">
        <v>1</v>
      </c>
    </row>
    <row r="54" spans="2:5">
      <c r="B54" t="s">
        <v>77</v>
      </c>
      <c r="C54" s="5">
        <v>1</v>
      </c>
    </row>
    <row r="55" spans="2:5">
      <c r="B55" t="s">
        <v>78</v>
      </c>
      <c r="C55" s="5">
        <v>1</v>
      </c>
    </row>
    <row r="56" spans="2:5">
      <c r="B56" t="s">
        <v>156</v>
      </c>
      <c r="C56" s="5">
        <v>1</v>
      </c>
    </row>
    <row r="57" spans="2:5">
      <c r="B57" t="s">
        <v>125</v>
      </c>
      <c r="C57" s="5">
        <v>1</v>
      </c>
    </row>
    <row r="58" spans="2:5">
      <c r="B58" t="s">
        <v>104</v>
      </c>
      <c r="C58" s="5">
        <v>1</v>
      </c>
    </row>
    <row r="59" spans="2:5">
      <c r="B59" t="s">
        <v>108</v>
      </c>
      <c r="C59" s="5">
        <v>1</v>
      </c>
      <c r="D59" t="s">
        <v>16</v>
      </c>
    </row>
    <row r="60" spans="2:5">
      <c r="B60" t="s">
        <v>143</v>
      </c>
      <c r="C60" s="5">
        <v>1</v>
      </c>
      <c r="D60" s="5">
        <f>+D62-D61</f>
        <v>62</v>
      </c>
      <c r="E60" t="s">
        <v>21</v>
      </c>
    </row>
    <row r="61" spans="2:5">
      <c r="B61" t="s">
        <v>162</v>
      </c>
      <c r="C61" s="5">
        <v>1</v>
      </c>
      <c r="D61" s="5">
        <v>14</v>
      </c>
      <c r="E61" t="s">
        <v>43</v>
      </c>
    </row>
    <row r="62" spans="2:5">
      <c r="B62" t="s">
        <v>188</v>
      </c>
      <c r="C62" s="5">
        <v>1</v>
      </c>
      <c r="D62" s="5">
        <v>76</v>
      </c>
      <c r="E62" t="s">
        <v>17</v>
      </c>
    </row>
    <row r="63" spans="2:5">
      <c r="B63" t="s">
        <v>136</v>
      </c>
      <c r="C63" s="5">
        <v>1</v>
      </c>
      <c r="D63" s="5">
        <v>140</v>
      </c>
      <c r="E63" t="s">
        <v>22</v>
      </c>
    </row>
    <row r="64" spans="2:5">
      <c r="B64" t="s">
        <v>100</v>
      </c>
      <c r="C64" s="5">
        <v>1</v>
      </c>
    </row>
    <row r="65" spans="2:5">
      <c r="B65" t="s">
        <v>105</v>
      </c>
      <c r="C65" s="5">
        <v>1</v>
      </c>
      <c r="D65" s="5">
        <f>+D63-D60</f>
        <v>78</v>
      </c>
      <c r="E65" t="s">
        <v>18</v>
      </c>
    </row>
    <row r="66" spans="2:5">
      <c r="B66" t="s">
        <v>213</v>
      </c>
      <c r="C66" s="5">
        <v>1</v>
      </c>
      <c r="D66" s="12">
        <f>+D65/D63</f>
        <v>0.55714285714285716</v>
      </c>
      <c r="E66" t="s">
        <v>19</v>
      </c>
    </row>
    <row r="67" spans="2:5">
      <c r="B67" t="s">
        <v>166</v>
      </c>
      <c r="C67" s="5">
        <v>1</v>
      </c>
    </row>
    <row r="68" spans="2:5">
      <c r="B68" t="s">
        <v>119</v>
      </c>
      <c r="C68" s="5">
        <v>1</v>
      </c>
    </row>
    <row r="69" spans="2:5">
      <c r="B69" t="s">
        <v>203</v>
      </c>
      <c r="C69" s="5">
        <v>1</v>
      </c>
    </row>
    <row r="70" spans="2:5">
      <c r="B70" t="s">
        <v>135</v>
      </c>
      <c r="C70" s="5">
        <v>1</v>
      </c>
    </row>
    <row r="71" spans="2:5">
      <c r="B71" t="s">
        <v>137</v>
      </c>
      <c r="C71" s="5">
        <v>1</v>
      </c>
    </row>
    <row r="72" spans="2:5">
      <c r="B72" t="s">
        <v>155</v>
      </c>
      <c r="C72" s="5">
        <v>1</v>
      </c>
    </row>
    <row r="73" spans="2:5" ht="14" thickBot="1">
      <c r="B73" t="s">
        <v>163</v>
      </c>
      <c r="C73" s="5">
        <v>1</v>
      </c>
    </row>
    <row r="74" spans="2:5" ht="14" thickTop="1">
      <c r="C74" s="6">
        <f>SUM(C4:C73)</f>
        <v>104</v>
      </c>
      <c r="D74" t="s">
        <v>20</v>
      </c>
    </row>
    <row r="75" spans="2:5" ht="4" customHeight="1">
      <c r="C75" s="9"/>
    </row>
    <row r="76" spans="2:5">
      <c r="B76" t="s">
        <v>51</v>
      </c>
      <c r="C76" s="9"/>
      <c r="D76" t="s">
        <v>52</v>
      </c>
    </row>
    <row r="77" spans="2:5">
      <c r="B77" t="s">
        <v>56</v>
      </c>
      <c r="C77" s="9"/>
      <c r="D77" t="s">
        <v>53</v>
      </c>
    </row>
    <row r="78" spans="2:5">
      <c r="B78" t="s">
        <v>27</v>
      </c>
      <c r="C78" s="9"/>
      <c r="D78" t="s">
        <v>54</v>
      </c>
    </row>
    <row r="79" spans="2:5">
      <c r="C79" s="9"/>
      <c r="D79" t="s">
        <v>32</v>
      </c>
    </row>
    <row r="80" spans="2:5">
      <c r="C80" s="9"/>
      <c r="D80" t="s">
        <v>55</v>
      </c>
    </row>
    <row r="81" spans="2:9" ht="4" customHeight="1">
      <c r="C81" s="9"/>
    </row>
    <row r="82" spans="2:9">
      <c r="B82" s="4" t="s">
        <v>47</v>
      </c>
      <c r="C82"/>
      <c r="D82" s="5"/>
      <c r="E82" s="5"/>
      <c r="H82" s="5"/>
    </row>
    <row r="83" spans="2:9">
      <c r="B83" s="4" t="s">
        <v>44</v>
      </c>
      <c r="C83"/>
      <c r="D83" s="5"/>
      <c r="E83" s="5"/>
      <c r="H83" s="5"/>
    </row>
    <row r="84" spans="2:9">
      <c r="B84" s="5"/>
      <c r="C84" s="5" t="s">
        <v>48</v>
      </c>
      <c r="D84" t="s">
        <v>145</v>
      </c>
      <c r="E84" s="5" t="s">
        <v>49</v>
      </c>
      <c r="F84" s="4"/>
      <c r="H84" s="5"/>
    </row>
    <row r="85" spans="2:9">
      <c r="B85" s="10" t="s">
        <v>61</v>
      </c>
      <c r="C85" s="5">
        <v>21</v>
      </c>
      <c r="D85" s="5">
        <f>28-3</f>
        <v>25</v>
      </c>
      <c r="E85" s="5">
        <f>18+87+52+47+31+30+30+26+9+5+2+18+20+12+12+39+17</f>
        <v>455</v>
      </c>
      <c r="F85" s="11">
        <f>+E85/C85</f>
        <v>21.666666666666668</v>
      </c>
      <c r="G85" t="s">
        <v>28</v>
      </c>
      <c r="H85" s="5"/>
    </row>
    <row r="86" spans="2:9">
      <c r="B86" s="10" t="s">
        <v>50</v>
      </c>
      <c r="C86" s="5">
        <v>2</v>
      </c>
      <c r="D86" s="5">
        <v>3</v>
      </c>
      <c r="E86" s="5">
        <f>616+337</f>
        <v>953</v>
      </c>
      <c r="F86" s="11">
        <f>+E86/C86</f>
        <v>476.5</v>
      </c>
      <c r="G86" t="s">
        <v>29</v>
      </c>
      <c r="H86" s="5"/>
    </row>
    <row r="87" spans="2:9">
      <c r="B87" s="10" t="s">
        <v>63</v>
      </c>
      <c r="C87" s="5">
        <f>+F20+F31</f>
        <v>28</v>
      </c>
      <c r="D87" s="5"/>
      <c r="E87" s="4"/>
      <c r="F87" s="11">
        <f>+E88/C87</f>
        <v>50.285714285714285</v>
      </c>
      <c r="G87" t="s">
        <v>31</v>
      </c>
      <c r="H87" s="5"/>
    </row>
    <row r="88" spans="2:9">
      <c r="B88" s="10" t="s">
        <v>62</v>
      </c>
      <c r="C88" s="5">
        <f>+C74</f>
        <v>104</v>
      </c>
      <c r="D88" s="5"/>
      <c r="E88" s="5">
        <f>+E86+E85</f>
        <v>1408</v>
      </c>
      <c r="F88" s="11">
        <f>+E88/C88</f>
        <v>13.538461538461538</v>
      </c>
      <c r="G88" t="s">
        <v>30</v>
      </c>
      <c r="H88" s="5"/>
    </row>
    <row r="89" spans="2:9">
      <c r="G89" s="5"/>
    </row>
    <row r="90" spans="2:9" ht="5" customHeight="1"/>
    <row r="91" spans="2:9">
      <c r="B91" s="8" t="s">
        <v>57</v>
      </c>
      <c r="C91" s="2"/>
    </row>
    <row r="92" spans="2:9" s="2" customFormat="1" ht="26">
      <c r="B92" s="2" t="s">
        <v>79</v>
      </c>
      <c r="C92" s="2" t="s">
        <v>81</v>
      </c>
      <c r="D92" s="2" t="s">
        <v>80</v>
      </c>
      <c r="F92" s="2" t="s">
        <v>81</v>
      </c>
      <c r="I92" s="5"/>
    </row>
    <row r="93" spans="2:9">
      <c r="B93" t="s">
        <v>201</v>
      </c>
      <c r="C93" s="5">
        <v>5</v>
      </c>
      <c r="D93" t="s">
        <v>91</v>
      </c>
      <c r="F93" s="5">
        <v>3</v>
      </c>
    </row>
    <row r="94" spans="2:9">
      <c r="B94" t="s">
        <v>194</v>
      </c>
      <c r="C94" s="5">
        <v>4</v>
      </c>
      <c r="D94" t="s">
        <v>199</v>
      </c>
      <c r="F94" s="5">
        <v>3</v>
      </c>
    </row>
    <row r="95" spans="2:9">
      <c r="B95" t="s">
        <v>192</v>
      </c>
      <c r="C95" s="5">
        <v>3</v>
      </c>
      <c r="D95" t="s">
        <v>173</v>
      </c>
      <c r="F95" s="5">
        <v>3</v>
      </c>
    </row>
    <row r="96" spans="2:9">
      <c r="B96" t="s">
        <v>197</v>
      </c>
      <c r="C96" s="5">
        <v>3</v>
      </c>
      <c r="D96" t="s">
        <v>94</v>
      </c>
      <c r="F96" s="5">
        <v>2</v>
      </c>
    </row>
    <row r="97" spans="2:8">
      <c r="B97" t="s">
        <v>184</v>
      </c>
      <c r="C97" s="5">
        <v>3</v>
      </c>
      <c r="D97" t="s">
        <v>92</v>
      </c>
      <c r="F97" s="5">
        <v>2</v>
      </c>
    </row>
    <row r="98" spans="2:8">
      <c r="B98" t="s">
        <v>208</v>
      </c>
      <c r="C98" s="5">
        <v>3</v>
      </c>
      <c r="D98" t="s">
        <v>183</v>
      </c>
      <c r="F98" s="5">
        <v>1</v>
      </c>
    </row>
    <row r="99" spans="2:8">
      <c r="B99" t="s">
        <v>178</v>
      </c>
      <c r="C99" s="5">
        <v>3</v>
      </c>
      <c r="D99" t="s">
        <v>174</v>
      </c>
      <c r="F99" s="5">
        <v>1</v>
      </c>
      <c r="H99" s="1"/>
    </row>
    <row r="100" spans="2:8">
      <c r="B100" t="s">
        <v>195</v>
      </c>
      <c r="C100" s="5">
        <v>3</v>
      </c>
      <c r="D100" t="s">
        <v>85</v>
      </c>
      <c r="F100" s="5">
        <v>1</v>
      </c>
    </row>
    <row r="101" spans="2:8">
      <c r="B101" t="s">
        <v>180</v>
      </c>
      <c r="C101" s="5">
        <v>3</v>
      </c>
      <c r="D101" t="s">
        <v>90</v>
      </c>
      <c r="F101" s="5">
        <v>1</v>
      </c>
    </row>
    <row r="102" spans="2:8">
      <c r="B102" t="s">
        <v>175</v>
      </c>
      <c r="C102" s="5">
        <v>3</v>
      </c>
      <c r="D102" t="s">
        <v>200</v>
      </c>
      <c r="F102" s="5">
        <v>1</v>
      </c>
    </row>
    <row r="103" spans="2:8">
      <c r="B103" t="s">
        <v>182</v>
      </c>
      <c r="C103" s="5">
        <v>2</v>
      </c>
      <c r="D103" t="s">
        <v>204</v>
      </c>
      <c r="F103" s="5">
        <v>1</v>
      </c>
    </row>
    <row r="104" spans="2:8">
      <c r="B104" t="s">
        <v>174</v>
      </c>
      <c r="C104" s="5">
        <v>2</v>
      </c>
      <c r="D104" t="s">
        <v>209</v>
      </c>
      <c r="F104" s="5">
        <v>1</v>
      </c>
    </row>
    <row r="105" spans="2:8">
      <c r="B105" t="s">
        <v>185</v>
      </c>
      <c r="C105" s="5">
        <v>2</v>
      </c>
      <c r="D105" t="s">
        <v>172</v>
      </c>
      <c r="F105" s="5">
        <v>1</v>
      </c>
    </row>
    <row r="106" spans="2:8" ht="14" thickBot="1">
      <c r="B106" t="s">
        <v>211</v>
      </c>
      <c r="C106" s="5">
        <v>2</v>
      </c>
      <c r="D106" t="s">
        <v>86</v>
      </c>
      <c r="F106" s="5">
        <v>1</v>
      </c>
    </row>
    <row r="107" spans="2:8" ht="14" thickTop="1">
      <c r="B107" t="s">
        <v>193</v>
      </c>
      <c r="C107" s="5">
        <v>2</v>
      </c>
      <c r="F107" s="6">
        <f>SUM(F93:F106)</f>
        <v>22</v>
      </c>
    </row>
    <row r="108" spans="2:8">
      <c r="B108" t="s">
        <v>202</v>
      </c>
      <c r="C108" s="5">
        <v>2</v>
      </c>
    </row>
    <row r="109" spans="2:8">
      <c r="B109" t="s">
        <v>189</v>
      </c>
      <c r="C109" s="5">
        <v>2</v>
      </c>
    </row>
    <row r="110" spans="2:8">
      <c r="B110" t="s">
        <v>186</v>
      </c>
      <c r="C110" s="5">
        <v>1</v>
      </c>
      <c r="D110" s="2" t="s">
        <v>118</v>
      </c>
      <c r="E110" s="2"/>
    </row>
    <row r="111" spans="2:8">
      <c r="B111" t="s">
        <v>210</v>
      </c>
      <c r="C111" s="5">
        <v>1</v>
      </c>
      <c r="D111" t="s">
        <v>179</v>
      </c>
      <c r="F111" s="5">
        <v>1</v>
      </c>
    </row>
    <row r="112" spans="2:8">
      <c r="B112" t="s">
        <v>190</v>
      </c>
      <c r="C112" s="5">
        <v>1</v>
      </c>
    </row>
    <row r="113" spans="2:5">
      <c r="B113" t="s">
        <v>168</v>
      </c>
      <c r="C113" s="5">
        <v>1</v>
      </c>
      <c r="D113" t="s">
        <v>16</v>
      </c>
    </row>
    <row r="114" spans="2:5">
      <c r="B114" t="s">
        <v>187</v>
      </c>
      <c r="C114" s="5">
        <v>1</v>
      </c>
      <c r="D114" s="5">
        <f>+D116-D115</f>
        <v>25</v>
      </c>
      <c r="E114" t="s">
        <v>21</v>
      </c>
    </row>
    <row r="115" spans="2:5">
      <c r="B115" t="s">
        <v>171</v>
      </c>
      <c r="C115" s="5">
        <v>1</v>
      </c>
      <c r="D115" s="5">
        <v>9</v>
      </c>
      <c r="E115" t="s">
        <v>43</v>
      </c>
    </row>
    <row r="116" spans="2:5">
      <c r="B116" t="s">
        <v>212</v>
      </c>
      <c r="C116" s="5">
        <v>1</v>
      </c>
      <c r="D116" s="5">
        <v>34</v>
      </c>
      <c r="E116" t="s">
        <v>17</v>
      </c>
    </row>
    <row r="117" spans="2:5">
      <c r="B117" t="s">
        <v>169</v>
      </c>
      <c r="C117" s="5">
        <v>1</v>
      </c>
      <c r="D117" s="5">
        <v>39</v>
      </c>
      <c r="E117" t="s">
        <v>22</v>
      </c>
    </row>
    <row r="118" spans="2:5">
      <c r="B118" t="s">
        <v>82</v>
      </c>
      <c r="C118" s="5">
        <v>1</v>
      </c>
    </row>
    <row r="119" spans="2:5">
      <c r="B119" t="s">
        <v>207</v>
      </c>
      <c r="C119" s="5">
        <v>1</v>
      </c>
      <c r="D119" s="5">
        <f>+D117-D114</f>
        <v>14</v>
      </c>
      <c r="E119" t="s">
        <v>18</v>
      </c>
    </row>
    <row r="120" spans="2:5">
      <c r="B120" t="s">
        <v>165</v>
      </c>
      <c r="C120" s="5">
        <v>1</v>
      </c>
      <c r="D120" s="12">
        <f>+D119/D117</f>
        <v>0.35897435897435898</v>
      </c>
      <c r="E120" t="s">
        <v>19</v>
      </c>
    </row>
    <row r="121" spans="2:5">
      <c r="B121" t="s">
        <v>170</v>
      </c>
      <c r="C121" s="5">
        <v>1</v>
      </c>
    </row>
    <row r="122" spans="2:5">
      <c r="B122" t="s">
        <v>191</v>
      </c>
      <c r="C122" s="5">
        <v>1</v>
      </c>
    </row>
    <row r="123" spans="2:5" ht="14" thickBot="1">
      <c r="B123" t="s">
        <v>198</v>
      </c>
      <c r="C123" s="5">
        <v>1</v>
      </c>
    </row>
    <row r="124" spans="2:5" ht="14" thickTop="1">
      <c r="C124" s="6">
        <f>SUM(C93:C123)</f>
        <v>61</v>
      </c>
    </row>
    <row r="125" spans="2:5" ht="4" customHeight="1">
      <c r="C125" s="9"/>
    </row>
    <row r="126" spans="2:5">
      <c r="B126" t="s">
        <v>51</v>
      </c>
      <c r="C126" s="9"/>
      <c r="D126" t="s">
        <v>36</v>
      </c>
    </row>
    <row r="127" spans="2:5">
      <c r="B127" t="s">
        <v>33</v>
      </c>
      <c r="C127" s="9"/>
      <c r="D127" t="s">
        <v>38</v>
      </c>
    </row>
    <row r="128" spans="2:5">
      <c r="B128" t="s">
        <v>34</v>
      </c>
      <c r="C128" s="9"/>
      <c r="D128" t="s">
        <v>37</v>
      </c>
    </row>
    <row r="129" spans="2:8">
      <c r="B129" t="s">
        <v>35</v>
      </c>
      <c r="C129" s="9"/>
      <c r="D129" t="s">
        <v>39</v>
      </c>
    </row>
    <row r="130" spans="2:8">
      <c r="C130" s="9"/>
      <c r="D130" t="s">
        <v>55</v>
      </c>
    </row>
    <row r="131" spans="2:8" ht="4" customHeight="1">
      <c r="C131" s="9"/>
    </row>
    <row r="132" spans="2:8">
      <c r="B132" s="4" t="s">
        <v>45</v>
      </c>
      <c r="C132"/>
      <c r="D132" s="5"/>
      <c r="E132" s="5"/>
      <c r="H132" s="5"/>
    </row>
    <row r="133" spans="2:8">
      <c r="B133" s="4" t="s">
        <v>46</v>
      </c>
      <c r="C133"/>
      <c r="D133" s="5"/>
      <c r="E133" s="5"/>
      <c r="H133" s="5"/>
    </row>
    <row r="134" spans="2:8">
      <c r="B134" s="5"/>
      <c r="C134" s="5" t="s">
        <v>48</v>
      </c>
      <c r="D134" t="s">
        <v>145</v>
      </c>
      <c r="E134" s="5" t="s">
        <v>49</v>
      </c>
      <c r="F134" s="4"/>
      <c r="H134" s="5"/>
    </row>
    <row r="135" spans="2:8">
      <c r="B135" s="10" t="s">
        <v>61</v>
      </c>
      <c r="C135" s="5">
        <v>15</v>
      </c>
      <c r="D135" s="5">
        <v>20</v>
      </c>
      <c r="E135" s="5">
        <f>12+37+27+20+19+24+10+8+8+2+8+5+2+6</f>
        <v>188</v>
      </c>
      <c r="F135" s="11">
        <f>+E135/C135</f>
        <v>12.533333333333333</v>
      </c>
      <c r="G135" t="s">
        <v>28</v>
      </c>
      <c r="H135" s="5"/>
    </row>
    <row r="136" spans="2:8">
      <c r="B136" s="10" t="s">
        <v>50</v>
      </c>
      <c r="C136" s="5">
        <v>3</v>
      </c>
      <c r="D136" s="5">
        <v>3</v>
      </c>
      <c r="E136" s="5">
        <f>23+57+17</f>
        <v>97</v>
      </c>
      <c r="F136" s="11">
        <f>+E136/C136</f>
        <v>32.333333333333336</v>
      </c>
      <c r="G136" t="s">
        <v>29</v>
      </c>
      <c r="H136" s="5"/>
    </row>
    <row r="137" spans="2:8">
      <c r="B137" s="10" t="s">
        <v>63</v>
      </c>
      <c r="C137" s="5">
        <f>+F107+F111</f>
        <v>23</v>
      </c>
      <c r="D137" s="5"/>
      <c r="E137" s="4"/>
      <c r="F137" s="11">
        <f>+E138/C137</f>
        <v>12.391304347826088</v>
      </c>
      <c r="G137" t="s">
        <v>31</v>
      </c>
      <c r="H137" s="5"/>
    </row>
    <row r="138" spans="2:8">
      <c r="B138" s="10" t="s">
        <v>62</v>
      </c>
      <c r="C138" s="5">
        <f>+C124</f>
        <v>61</v>
      </c>
      <c r="D138" s="5"/>
      <c r="E138" s="5">
        <f>+E135+E136</f>
        <v>285</v>
      </c>
      <c r="F138" s="11">
        <f>+E138/C138</f>
        <v>4.6721311475409832</v>
      </c>
      <c r="G138" t="s">
        <v>30</v>
      </c>
      <c r="H138" s="5"/>
    </row>
    <row r="139" spans="2:8" ht="4" customHeight="1">
      <c r="C139" s="9"/>
    </row>
    <row r="140" spans="2:8" ht="6" customHeight="1"/>
    <row r="141" spans="2:8">
      <c r="B141" s="8" t="s">
        <v>58</v>
      </c>
    </row>
    <row r="142" spans="2:8" s="2" customFormat="1" ht="26">
      <c r="B142" s="2" t="s">
        <v>79</v>
      </c>
      <c r="C142" s="2" t="s">
        <v>81</v>
      </c>
      <c r="D142" s="2" t="s">
        <v>80</v>
      </c>
      <c r="F142" s="2" t="s">
        <v>81</v>
      </c>
    </row>
    <row r="143" spans="2:8">
      <c r="B143" t="s">
        <v>116</v>
      </c>
      <c r="C143" s="5">
        <v>1</v>
      </c>
      <c r="D143" t="s">
        <v>114</v>
      </c>
      <c r="F143" s="5">
        <v>6</v>
      </c>
    </row>
    <row r="144" spans="2:8" ht="14" thickBot="1">
      <c r="B144" t="s">
        <v>117</v>
      </c>
      <c r="C144" s="5">
        <v>1</v>
      </c>
      <c r="D144" t="s">
        <v>116</v>
      </c>
      <c r="F144" s="5">
        <v>2</v>
      </c>
    </row>
    <row r="145" spans="2:8" ht="15" thickTop="1" thickBot="1">
      <c r="C145" s="6">
        <f>SUM(C143:C144)</f>
        <v>2</v>
      </c>
      <c r="D145" t="s">
        <v>115</v>
      </c>
      <c r="F145" s="5">
        <v>1</v>
      </c>
    </row>
    <row r="146" spans="2:8" ht="14" thickTop="1">
      <c r="F146" s="6">
        <f>SUM(F143:F145)</f>
        <v>9</v>
      </c>
    </row>
    <row r="147" spans="2:8">
      <c r="D147" s="2" t="s">
        <v>118</v>
      </c>
      <c r="E147" s="2"/>
    </row>
    <row r="148" spans="2:8">
      <c r="D148" t="s">
        <v>116</v>
      </c>
      <c r="F148" s="5">
        <v>1</v>
      </c>
    </row>
    <row r="149" spans="2:8" ht="4" customHeight="1">
      <c r="C149" s="9"/>
    </row>
    <row r="150" spans="2:8">
      <c r="B150" t="s">
        <v>40</v>
      </c>
      <c r="C150" s="9"/>
    </row>
    <row r="151" spans="2:8">
      <c r="B151" t="s">
        <v>41</v>
      </c>
      <c r="C151" s="9"/>
    </row>
    <row r="152" spans="2:8">
      <c r="C152" s="9"/>
      <c r="D152" t="s">
        <v>16</v>
      </c>
    </row>
    <row r="153" spans="2:8">
      <c r="C153" s="9"/>
      <c r="D153" s="5">
        <v>3</v>
      </c>
      <c r="E153" t="s">
        <v>21</v>
      </c>
    </row>
    <row r="154" spans="2:8">
      <c r="C154" s="9"/>
      <c r="D154" s="5">
        <v>1</v>
      </c>
      <c r="E154" t="s">
        <v>43</v>
      </c>
    </row>
    <row r="155" spans="2:8">
      <c r="C155" s="9"/>
      <c r="D155" s="5">
        <f>+D153+D154</f>
        <v>4</v>
      </c>
      <c r="E155" t="s">
        <v>17</v>
      </c>
    </row>
    <row r="156" spans="2:8">
      <c r="C156" s="9"/>
      <c r="D156" s="5">
        <v>16</v>
      </c>
      <c r="E156" t="s">
        <v>22</v>
      </c>
    </row>
    <row r="157" spans="2:8">
      <c r="C157" s="9"/>
      <c r="D157" s="5">
        <f>+D156-D153</f>
        <v>13</v>
      </c>
      <c r="E157" t="s">
        <v>18</v>
      </c>
    </row>
    <row r="158" spans="2:8">
      <c r="C158" s="9"/>
      <c r="D158" s="12">
        <f>+D157/D156</f>
        <v>0.8125</v>
      </c>
      <c r="E158" t="s">
        <v>19</v>
      </c>
    </row>
    <row r="159" spans="2:8" ht="4" customHeight="1"/>
    <row r="160" spans="2:8">
      <c r="B160" s="4" t="s">
        <v>60</v>
      </c>
      <c r="C160"/>
      <c r="H160" s="5"/>
    </row>
    <row r="161" spans="2:8">
      <c r="B161" s="5"/>
      <c r="C161" s="5" t="s">
        <v>48</v>
      </c>
      <c r="D161" t="s">
        <v>145</v>
      </c>
      <c r="E161" s="5" t="s">
        <v>49</v>
      </c>
      <c r="F161" s="4"/>
      <c r="H161" s="5"/>
    </row>
    <row r="162" spans="2:8">
      <c r="B162" s="10" t="s">
        <v>61</v>
      </c>
      <c r="C162" s="5">
        <v>9</v>
      </c>
      <c r="D162" s="5">
        <f>+C162</f>
        <v>9</v>
      </c>
      <c r="E162" s="5">
        <f>17+13+12+13+2+1+1+6</f>
        <v>65</v>
      </c>
      <c r="F162" s="11">
        <f>+E162/C162</f>
        <v>7.2222222222222223</v>
      </c>
      <c r="G162" t="s">
        <v>28</v>
      </c>
      <c r="H162" s="5"/>
    </row>
    <row r="163" spans="2:8">
      <c r="B163" s="10" t="s">
        <v>50</v>
      </c>
      <c r="C163" s="5">
        <v>0</v>
      </c>
      <c r="D163" s="5"/>
      <c r="E163" s="5"/>
      <c r="F163" s="11"/>
      <c r="G163" t="s">
        <v>29</v>
      </c>
      <c r="H163" s="5"/>
    </row>
    <row r="164" spans="2:8">
      <c r="B164" s="10" t="s">
        <v>63</v>
      </c>
      <c r="C164" s="5">
        <f>+F146+F148</f>
        <v>10</v>
      </c>
      <c r="D164" s="5"/>
      <c r="E164" s="4"/>
      <c r="F164" s="11">
        <f>+E165/C164</f>
        <v>6.5</v>
      </c>
      <c r="G164" t="s">
        <v>31</v>
      </c>
      <c r="H164" s="5"/>
    </row>
    <row r="165" spans="2:8">
      <c r="B165" s="10" t="s">
        <v>62</v>
      </c>
      <c r="C165" s="5">
        <f>+C145</f>
        <v>2</v>
      </c>
      <c r="D165" s="5"/>
      <c r="E165" s="5">
        <f>+E162+E163</f>
        <v>65</v>
      </c>
      <c r="F165" s="11">
        <f>+E165/C165</f>
        <v>32.5</v>
      </c>
      <c r="G165" t="s">
        <v>30</v>
      </c>
      <c r="H165" s="5"/>
    </row>
    <row r="166" spans="2:8" ht="4" customHeight="1">
      <c r="C166" s="9"/>
    </row>
    <row r="167" spans="2:8">
      <c r="B167" s="4"/>
      <c r="C167"/>
      <c r="D167" s="10"/>
      <c r="E167" s="10"/>
      <c r="H167" s="5"/>
    </row>
    <row r="168" spans="2:8">
      <c r="B168" s="8" t="s">
        <v>59</v>
      </c>
      <c r="D168" s="10"/>
      <c r="E168" s="10"/>
    </row>
    <row r="169" spans="2:8" s="2" customFormat="1" ht="26">
      <c r="B169" s="2" t="s">
        <v>79</v>
      </c>
      <c r="C169" s="2" t="s">
        <v>81</v>
      </c>
      <c r="D169" s="2" t="s">
        <v>80</v>
      </c>
      <c r="F169" s="2" t="s">
        <v>81</v>
      </c>
    </row>
    <row r="170" spans="2:8">
      <c r="C170" s="5">
        <v>0</v>
      </c>
      <c r="D170" t="s">
        <v>113</v>
      </c>
      <c r="F170" s="5">
        <v>10</v>
      </c>
    </row>
    <row r="171" spans="2:8" ht="3" customHeight="1"/>
    <row r="172" spans="2:8">
      <c r="B172" t="s">
        <v>42</v>
      </c>
    </row>
    <row r="173" spans="2:8">
      <c r="B173" t="s">
        <v>23</v>
      </c>
    </row>
    <row r="174" spans="2:8">
      <c r="B174" s="4" t="s">
        <v>24</v>
      </c>
      <c r="C174"/>
    </row>
    <row r="175" spans="2:8" ht="4" customHeight="1"/>
    <row r="176" spans="2:8">
      <c r="B176" s="4" t="s">
        <v>64</v>
      </c>
      <c r="C176"/>
      <c r="D176" s="5"/>
      <c r="E176" s="5"/>
      <c r="H176" s="5"/>
    </row>
    <row r="177" spans="2:8">
      <c r="B177" s="5"/>
      <c r="C177" s="5" t="s">
        <v>48</v>
      </c>
      <c r="D177" t="s">
        <v>145</v>
      </c>
      <c r="E177" s="5" t="s">
        <v>49</v>
      </c>
      <c r="F177" s="4"/>
      <c r="H177" s="5"/>
    </row>
    <row r="178" spans="2:8">
      <c r="B178" s="10" t="s">
        <v>61</v>
      </c>
      <c r="C178" s="5">
        <v>8</v>
      </c>
      <c r="D178" s="5">
        <f>+C178</f>
        <v>8</v>
      </c>
      <c r="E178" s="5">
        <v>19</v>
      </c>
      <c r="F178" s="11">
        <f>+E178/C178</f>
        <v>2.375</v>
      </c>
      <c r="G178" t="s">
        <v>28</v>
      </c>
      <c r="H178" s="5"/>
    </row>
    <row r="179" spans="2:8">
      <c r="B179" s="10" t="s">
        <v>50</v>
      </c>
      <c r="C179" s="5">
        <v>2</v>
      </c>
      <c r="D179" s="5"/>
      <c r="E179" s="5">
        <v>4</v>
      </c>
      <c r="F179" s="11">
        <f>+E179/C179</f>
        <v>2</v>
      </c>
      <c r="G179" t="s">
        <v>29</v>
      </c>
      <c r="H179" s="5"/>
    </row>
    <row r="180" spans="2:8">
      <c r="B180" s="10" t="s">
        <v>63</v>
      </c>
      <c r="C180" s="5">
        <f>+F170</f>
        <v>10</v>
      </c>
      <c r="D180" s="5"/>
      <c r="E180" s="4"/>
      <c r="F180" s="11">
        <f>+E181/C180</f>
        <v>2.2999999999999998</v>
      </c>
      <c r="G180" t="s">
        <v>31</v>
      </c>
      <c r="H180" s="5"/>
    </row>
    <row r="181" spans="2:8">
      <c r="B181" s="10" t="s">
        <v>62</v>
      </c>
      <c r="C181" s="5">
        <f>+C170</f>
        <v>0</v>
      </c>
      <c r="D181" s="5"/>
      <c r="E181" s="5">
        <f>+E178+E179</f>
        <v>23</v>
      </c>
      <c r="F181" s="11"/>
      <c r="G181" t="s">
        <v>30</v>
      </c>
      <c r="H181" s="5"/>
    </row>
    <row r="182" spans="2:8" ht="4" customHeight="1">
      <c r="C182" s="9"/>
    </row>
    <row r="186" spans="2:8">
      <c r="B186" s="13" t="s">
        <v>25</v>
      </c>
    </row>
    <row r="187" spans="2:8">
      <c r="B187" s="13" t="s">
        <v>4</v>
      </c>
    </row>
    <row r="188" spans="2:8">
      <c r="B188" s="13" t="s">
        <v>26</v>
      </c>
    </row>
    <row r="189" spans="2:8">
      <c r="B189" s="13" t="s">
        <v>5</v>
      </c>
    </row>
    <row r="190" spans="2:8">
      <c r="B190" s="13" t="s">
        <v>6</v>
      </c>
    </row>
  </sheetData>
  <phoneticPr fontId="5" type="noConversion"/>
  <pageMargins left="0.75" right="0.75" top="1" bottom="1" header="0.5" footer="0.5"/>
  <pageSetup orientation="portrait" horizontalDpi="4294967292" verticalDpi="4294967292"/>
  <rowBreaks count="2" manualBreakCount="2">
    <brk id="89" max="16383" man="1"/>
    <brk id="139" max="16383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By Region</vt:lpstr>
    </vt:vector>
  </TitlesOfParts>
  <Company>Awnings West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Holt</dc:creator>
  <cp:lastModifiedBy>Sian Echard</cp:lastModifiedBy>
  <cp:lastPrinted>2011-12-01T18:56:59Z</cp:lastPrinted>
  <dcterms:created xsi:type="dcterms:W3CDTF">2011-11-27T21:09:28Z</dcterms:created>
  <dcterms:modified xsi:type="dcterms:W3CDTF">2011-12-04T22:28:43Z</dcterms:modified>
</cp:coreProperties>
</file>